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OUTUBRO" sheetId="10" r:id="rId1"/>
  </sheets>
  <calcPr calcId="125725"/>
  <extLst>
    <ext uri="GoogleSheetsCustomDataVersion2">
      <go:sheetsCustomData xmlns:go="http://customooxmlschemas.google.com/" r:id="rId14" roundtripDataChecksum="lS1XzlsHi7S2yf9xO0h/ioITXTQAYQKh1E5YndSH1xM="/>
    </ext>
  </extLst>
</workbook>
</file>

<file path=xl/calcChain.xml><?xml version="1.0" encoding="utf-8"?>
<calcChain xmlns="http://schemas.openxmlformats.org/spreadsheetml/2006/main">
  <c r="F77" i="10"/>
  <c r="E77"/>
  <c r="F76"/>
  <c r="C76" s="1"/>
  <c r="F75"/>
  <c r="C75" s="1"/>
  <c r="C74"/>
  <c r="F73"/>
  <c r="C73" s="1"/>
  <c r="C68"/>
  <c r="C67"/>
  <c r="C69" s="1"/>
  <c r="F66"/>
  <c r="F69" s="1"/>
  <c r="E66"/>
  <c r="E69" s="1"/>
  <c r="F61"/>
  <c r="E61"/>
  <c r="C61"/>
  <c r="C60"/>
  <c r="C59"/>
  <c r="E55"/>
  <c r="F54"/>
  <c r="C54" s="1"/>
  <c r="F53"/>
  <c r="C53"/>
  <c r="F52"/>
  <c r="C52" s="1"/>
  <c r="C51"/>
  <c r="F50"/>
  <c r="F55" s="1"/>
  <c r="D46"/>
  <c r="F45"/>
  <c r="C45" s="1"/>
  <c r="E45"/>
  <c r="C44"/>
  <c r="C43"/>
  <c r="F42"/>
  <c r="C42" s="1"/>
  <c r="F41"/>
  <c r="C41"/>
  <c r="C40"/>
  <c r="C39"/>
  <c r="C38"/>
  <c r="F37"/>
  <c r="C37" s="1"/>
  <c r="F36"/>
  <c r="C36" s="1"/>
  <c r="C35"/>
  <c r="C34"/>
  <c r="F33"/>
  <c r="C33" s="1"/>
  <c r="F32"/>
  <c r="C32" s="1"/>
  <c r="F31"/>
  <c r="C31"/>
  <c r="C30"/>
  <c r="C29"/>
  <c r="F28"/>
  <c r="C28"/>
  <c r="F27"/>
  <c r="C27"/>
  <c r="F26"/>
  <c r="C26" s="1"/>
  <c r="E26"/>
  <c r="F25"/>
  <c r="C25"/>
  <c r="F24"/>
  <c r="C24" s="1"/>
  <c r="E23"/>
  <c r="C23" s="1"/>
  <c r="C22"/>
  <c r="E21"/>
  <c r="E46" s="1"/>
  <c r="C21"/>
  <c r="F20"/>
  <c r="F46" s="1"/>
  <c r="F16"/>
  <c r="C15"/>
  <c r="C16" s="1"/>
  <c r="C14"/>
  <c r="C13"/>
  <c r="E12"/>
  <c r="E16" s="1"/>
  <c r="C12"/>
  <c r="C77" l="1"/>
  <c r="C20"/>
  <c r="C46" s="1"/>
  <c r="C50"/>
  <c r="C55" s="1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<sst xmlns="http://schemas.openxmlformats.org/spreadsheetml/2006/main" count="131" uniqueCount="90">
  <si>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</si>
  <si>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</si>
  <si>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</si>
  <si>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</si>
  <si>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</si>
  <si>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</si>
  <si>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</si>
  <si>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</si>
  <si>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</si>
  <si>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</si>
  <si>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</si>
  <si>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</si>
  <si>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</si>
  <si>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</si>
  <si>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</si>
  <si>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</si>
  <si>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</si>
  <si>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</si>
  <si>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</si>
  <si>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</si>
  <si>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</si>
  <si>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</si>
  <si>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</si>
  <si>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</si>
  <si>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</si>
  <si>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</si>
  <si>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</si>
  <si>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</si>
  <si>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</si>
  <si>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</si>
  <si>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</si>
  <si>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</si>
  <si>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</si>
  <si>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</si>
  <si>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</si>
  <si>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</si>
  <si>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</si>
  <si>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</si>
  <si>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</si>
  <si>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</si>
  <si>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</si>
  <si>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</si>
  <si>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</si>
  <si>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</si>
  <si>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</si>
  <si>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</si>
  <si>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</si>
  <si>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</si>
  <si>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</si>
  <si>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</si>
  <si>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</si>
  <si>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</si>
  <si>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</si>
  <si>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</si>
  <si>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</si>
  <si>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</si>
  <si>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</si>
  <si>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</si>
  <si>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</si>
  <si>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</si>
  <si>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</si>
  <si>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</si>
  <si>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</si>
  <si>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</si>
  <si>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</si>
  <si>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</si>
  <si>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</si>
  <si>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</si>
  <si>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</si>
  <si>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</si>
  <si>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</si>
  <si>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</si>
  <si>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</si>
  <si>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</si>
  <si>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</si>
  <si>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</si>
  <si>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</si>
  <si>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</si>
  <si>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</si>
  <si>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</si>
  <si>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</si>
  <si>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</si>
  <si>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</si>
  <si>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</si>
  <si>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</si>
  <si>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</si>
  <si>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</si>
  <si>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</si>
  <si>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Mês de Referência: OUTUBRO 2025</t>
  </si>
  <si>
    <t>Data da Publicação: 14/11/2025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</si>
</sst>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6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>
      <selection activeCell="I17" sqref="I17"/>
    </sheetView>
  </sheetViews>
  <sheetFormatPr defaultColWidth="12.5703125" defaultRowHeight="15" customHeight="1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91" t="s">
        <v>1</v>
      </c>
      <c r="B3" s="92"/>
      <c r="C3" s="93"/>
      <c r="D3" s="7"/>
      <c r="E3" s="4"/>
      <c r="F3" s="4"/>
      <c r="G3" s="8"/>
      <c r="H3" s="8"/>
      <c r="I3" s="8"/>
    </row>
    <row r="4" spans="1:26" ht="18.75" customHeight="1">
      <c r="A4" s="91" t="s">
        <v>2</v>
      </c>
      <c r="B4" s="92"/>
      <c r="C4" s="93"/>
      <c r="D4" s="7"/>
      <c r="E4" s="4"/>
      <c r="F4" s="4"/>
      <c r="G4" s="8"/>
      <c r="H4" s="8"/>
      <c r="I4" s="8"/>
    </row>
    <row r="5" spans="1:26" ht="18.75" customHeight="1">
      <c r="A5" s="91" t="s">
        <v>3</v>
      </c>
      <c r="B5" s="92"/>
      <c r="C5" s="93"/>
      <c r="D5" s="7"/>
      <c r="E5" s="4"/>
      <c r="F5" s="4"/>
      <c r="G5" s="8"/>
      <c r="H5" s="8"/>
      <c r="I5" s="5"/>
    </row>
    <row r="6" spans="1:26" ht="18.75" customHeight="1">
      <c r="A6" s="91" t="s">
        <v>87</v>
      </c>
      <c r="B6" s="92"/>
      <c r="C6" s="93"/>
      <c r="D6" s="7"/>
      <c r="E6" s="4"/>
      <c r="F6" s="4"/>
      <c r="G6" s="8"/>
      <c r="H6" s="8"/>
      <c r="I6" s="5"/>
    </row>
    <row r="7" spans="1:26" ht="18.75" customHeight="1">
      <c r="A7" s="91" t="s">
        <v>88</v>
      </c>
      <c r="B7" s="92"/>
      <c r="C7" s="93"/>
      <c r="D7" s="7"/>
      <c r="E7" s="4"/>
      <c r="F7" s="4"/>
      <c r="G7" s="8"/>
      <c r="H7" s="8"/>
      <c r="I7" s="5"/>
    </row>
    <row r="8" spans="1:26" ht="18.75" customHeight="1">
      <c r="A8" s="91" t="s">
        <v>89</v>
      </c>
      <c r="B8" s="92"/>
      <c r="C8" s="93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10</v>
      </c>
      <c r="B12" s="24" t="s">
        <v>11</v>
      </c>
      <c r="C12" s="25">
        <f t="shared" ref="C12:C15" si="0">E12+F12</f>
        <v>64024504.809999995</v>
      </c>
      <c r="D12" s="26"/>
      <c r="E12" s="27">
        <f>74154440.91-E13-E14</f>
        <v>64024504.809999995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12</v>
      </c>
      <c r="B13" s="24" t="s">
        <v>13</v>
      </c>
      <c r="C13" s="25">
        <f t="shared" si="0"/>
        <v>8480941.2899999991</v>
      </c>
      <c r="D13" s="30"/>
      <c r="E13" s="82">
        <v>8480941.2899999991</v>
      </c>
      <c r="F13" s="31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14</v>
      </c>
      <c r="B14" s="24" t="s">
        <v>15</v>
      </c>
      <c r="C14" s="25">
        <f t="shared" si="0"/>
        <v>1648994.81</v>
      </c>
      <c r="D14" s="32"/>
      <c r="E14" s="33">
        <v>1648994.81</v>
      </c>
      <c r="F14" s="34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16</v>
      </c>
      <c r="B15" s="24" t="s">
        <v>17</v>
      </c>
      <c r="C15" s="25">
        <f t="shared" si="0"/>
        <v>0</v>
      </c>
      <c r="D15" s="35"/>
      <c r="E15" s="36"/>
      <c r="F15" s="37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8"/>
      <c r="B16" s="24" t="s">
        <v>18</v>
      </c>
      <c r="C16" s="39">
        <f>C12+C13+C14+C15</f>
        <v>74154440.909999996</v>
      </c>
      <c r="D16" s="40"/>
      <c r="E16" s="41">
        <f t="shared" ref="E16:F16" si="1">SUM(E12:E15)</f>
        <v>74154440.909999996</v>
      </c>
      <c r="F16" s="37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2"/>
      <c r="B17" s="2"/>
      <c r="C17" s="43"/>
      <c r="D17" s="43"/>
      <c r="E17" s="44"/>
      <c r="F17" s="45"/>
      <c r="G17" s="46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2" t="s">
        <v>19</v>
      </c>
      <c r="B18" s="2"/>
      <c r="C18" s="43"/>
      <c r="D18" s="43"/>
      <c r="E18" s="44"/>
      <c r="F18" s="45"/>
      <c r="G18" s="46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7" t="s">
        <v>7</v>
      </c>
      <c r="B19" s="48"/>
      <c r="C19" s="49"/>
      <c r="D19" s="49"/>
      <c r="E19" s="50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1" t="s">
        <v>10</v>
      </c>
      <c r="B20" s="17" t="s">
        <v>20</v>
      </c>
      <c r="C20" s="18">
        <f t="shared" ref="C20:C45" si="2">SUM(E20+F20)</f>
        <v>219432</v>
      </c>
      <c r="D20" s="52"/>
      <c r="E20" s="53"/>
      <c r="F20" s="53">
        <f>184608+34824</f>
        <v>219432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1" t="s">
        <v>12</v>
      </c>
      <c r="B21" s="17" t="s">
        <v>21</v>
      </c>
      <c r="C21" s="18">
        <f t="shared" si="2"/>
        <v>7842826.4900000002</v>
      </c>
      <c r="D21" s="52"/>
      <c r="E21" s="53">
        <f>4640335.89+1630865+1571625.6</f>
        <v>7842826.4900000002</v>
      </c>
      <c r="F21" s="53"/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1" t="s">
        <v>14</v>
      </c>
      <c r="B22" s="17" t="s">
        <v>22</v>
      </c>
      <c r="C22" s="18">
        <f t="shared" si="2"/>
        <v>0</v>
      </c>
      <c r="D22" s="52"/>
      <c r="E22" s="53"/>
      <c r="F22" s="53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1" t="s">
        <v>16</v>
      </c>
      <c r="B23" s="17" t="s">
        <v>23</v>
      </c>
      <c r="C23" s="18">
        <f t="shared" si="2"/>
        <v>4607681.0999999996</v>
      </c>
      <c r="D23" s="52"/>
      <c r="E23" s="54">
        <f>2940019.67+759591.14+908070.29</f>
        <v>4607681.0999999996</v>
      </c>
      <c r="F23" s="53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1" t="s">
        <v>24</v>
      </c>
      <c r="B24" s="17" t="s">
        <v>25</v>
      </c>
      <c r="C24" s="18">
        <f t="shared" si="2"/>
        <v>478880.39</v>
      </c>
      <c r="D24" s="52"/>
      <c r="E24" s="54"/>
      <c r="F24" s="54">
        <f>111730.36+56816.2+120922.07+55205.46-6280.48+97375.64+41023.28+2087.86</f>
        <v>478880.39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1" t="s">
        <v>26</v>
      </c>
      <c r="B25" s="17" t="s">
        <v>27</v>
      </c>
      <c r="C25" s="18">
        <f t="shared" si="2"/>
        <v>626351.81000000006</v>
      </c>
      <c r="D25" s="52"/>
      <c r="E25" s="53"/>
      <c r="F25" s="54">
        <f>568351.81+58000</f>
        <v>626351.81000000006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1" t="s">
        <v>28</v>
      </c>
      <c r="B26" s="17" t="s">
        <v>29</v>
      </c>
      <c r="C26" s="18">
        <f t="shared" si="2"/>
        <v>123748</v>
      </c>
      <c r="D26" s="52"/>
      <c r="E26" s="54">
        <f>100500+10000</f>
        <v>110500</v>
      </c>
      <c r="F26" s="54">
        <f>12456+792</f>
        <v>13248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1" t="s">
        <v>30</v>
      </c>
      <c r="B27" s="17" t="s">
        <v>31</v>
      </c>
      <c r="C27" s="18">
        <f t="shared" si="2"/>
        <v>108074.74</v>
      </c>
      <c r="D27" s="52"/>
      <c r="E27" s="54"/>
      <c r="F27" s="54">
        <f>36651.69+71423.05</f>
        <v>108074.74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1" t="s">
        <v>32</v>
      </c>
      <c r="B28" s="17" t="s">
        <v>33</v>
      </c>
      <c r="C28" s="18">
        <f t="shared" si="2"/>
        <v>3082.27</v>
      </c>
      <c r="D28" s="52"/>
      <c r="E28" s="53"/>
      <c r="F28" s="53">
        <f>3082.27</f>
        <v>3082.27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1" t="s">
        <v>34</v>
      </c>
      <c r="B29" s="17" t="s">
        <v>35</v>
      </c>
      <c r="C29" s="18">
        <f t="shared" si="2"/>
        <v>621510.25</v>
      </c>
      <c r="D29" s="52"/>
      <c r="E29" s="54"/>
      <c r="F29" s="54">
        <v>621510.25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1" t="s">
        <v>36</v>
      </c>
      <c r="B30" s="17" t="s">
        <v>37</v>
      </c>
      <c r="C30" s="18">
        <f t="shared" si="2"/>
        <v>0</v>
      </c>
      <c r="D30" s="52"/>
      <c r="E30" s="53"/>
      <c r="F30" s="53"/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1" t="s">
        <v>38</v>
      </c>
      <c r="B31" s="17" t="s">
        <v>39</v>
      </c>
      <c r="C31" s="18">
        <f t="shared" si="2"/>
        <v>243735.02</v>
      </c>
      <c r="D31" s="52"/>
      <c r="E31" s="53"/>
      <c r="F31" s="53">
        <f>239175.02+4560</f>
        <v>243735.02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1" t="s">
        <v>40</v>
      </c>
      <c r="B32" s="17" t="s">
        <v>41</v>
      </c>
      <c r="C32" s="18">
        <f t="shared" si="2"/>
        <v>2723847.2399999998</v>
      </c>
      <c r="D32" s="52"/>
      <c r="E32" s="53"/>
      <c r="F32" s="53">
        <f>18489.57+1178577.13+323293.17+2005.05+169868.11+164877.54+166074.6+476433.97+21473.17+2257.64+60381.38+33487.39+23543.36+6164+76921.16</f>
        <v>2723847.2399999998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1" t="s">
        <v>42</v>
      </c>
      <c r="B33" s="17" t="s">
        <v>43</v>
      </c>
      <c r="C33" s="18">
        <f t="shared" si="2"/>
        <v>4084483.3600000003</v>
      </c>
      <c r="D33" s="18"/>
      <c r="E33" s="83"/>
      <c r="F33" s="83">
        <f>2184069.62+481764.92+1283367.07+7411.75+62554.31+17374.4+42527.63+5413.66</f>
        <v>4084483.3600000003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1" t="s">
        <v>44</v>
      </c>
      <c r="B34" s="17" t="s">
        <v>45</v>
      </c>
      <c r="C34" s="18">
        <f t="shared" si="2"/>
        <v>0</v>
      </c>
      <c r="D34" s="18"/>
      <c r="E34" s="55"/>
      <c r="F34" s="55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1" t="s">
        <v>46</v>
      </c>
      <c r="B35" s="17" t="s">
        <v>47</v>
      </c>
      <c r="C35" s="18">
        <f t="shared" si="2"/>
        <v>0</v>
      </c>
      <c r="D35" s="18"/>
      <c r="E35" s="55"/>
      <c r="F35" s="55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1" t="s">
        <v>48</v>
      </c>
      <c r="B36" s="17" t="s">
        <v>49</v>
      </c>
      <c r="C36" s="18">
        <f t="shared" si="2"/>
        <v>4505979.1199999992</v>
      </c>
      <c r="D36" s="18"/>
      <c r="E36" s="55"/>
      <c r="F36" s="55">
        <f>822569.11+2432004.88+148965.21+1096159.92+6280</f>
        <v>4505979.1199999992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1" t="s">
        <v>50</v>
      </c>
      <c r="B37" s="17" t="s">
        <v>51</v>
      </c>
      <c r="C37" s="18">
        <f t="shared" si="2"/>
        <v>247982.7</v>
      </c>
      <c r="D37" s="18"/>
      <c r="E37" s="55"/>
      <c r="F37" s="55">
        <f>2040+132075.25+18607.45+92760+2500</f>
        <v>247982.7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1" t="s">
        <v>52</v>
      </c>
      <c r="B38" s="17" t="s">
        <v>53</v>
      </c>
      <c r="C38" s="18">
        <f t="shared" si="2"/>
        <v>0</v>
      </c>
      <c r="D38" s="18"/>
      <c r="E38" s="55"/>
      <c r="F38" s="55"/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1" t="s">
        <v>54</v>
      </c>
      <c r="B39" s="17" t="s">
        <v>55</v>
      </c>
      <c r="C39" s="18">
        <f t="shared" si="2"/>
        <v>0</v>
      </c>
      <c r="D39" s="18"/>
      <c r="E39" s="55"/>
      <c r="F39" s="55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1" t="s">
        <v>56</v>
      </c>
      <c r="B40" s="17" t="s">
        <v>57</v>
      </c>
      <c r="C40" s="18">
        <f t="shared" si="2"/>
        <v>0</v>
      </c>
      <c r="D40" s="18"/>
      <c r="E40" s="55"/>
      <c r="F40" s="55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1" t="s">
        <v>58</v>
      </c>
      <c r="B41" s="17" t="s">
        <v>59</v>
      </c>
      <c r="C41" s="18">
        <f t="shared" si="2"/>
        <v>118539.18</v>
      </c>
      <c r="D41" s="18"/>
      <c r="E41" s="83"/>
      <c r="F41" s="83">
        <f>118539.18</f>
        <v>118539.18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1" t="s">
        <v>60</v>
      </c>
      <c r="B42" s="17" t="s">
        <v>61</v>
      </c>
      <c r="C42" s="18">
        <f t="shared" si="2"/>
        <v>22329.35</v>
      </c>
      <c r="D42" s="18"/>
      <c r="E42" s="55"/>
      <c r="F42" s="83">
        <f>20508.35+1821</f>
        <v>22329.35</v>
      </c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1" t="s">
        <v>62</v>
      </c>
      <c r="B43" s="17" t="s">
        <v>63</v>
      </c>
      <c r="C43" s="18">
        <f t="shared" si="2"/>
        <v>0</v>
      </c>
      <c r="D43" s="18"/>
      <c r="E43" s="55"/>
      <c r="F43" s="55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1" t="s">
        <v>64</v>
      </c>
      <c r="B44" s="17" t="s">
        <v>65</v>
      </c>
      <c r="C44" s="18">
        <f t="shared" si="2"/>
        <v>0</v>
      </c>
      <c r="D44" s="18"/>
      <c r="E44" s="55"/>
      <c r="F44" s="55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1" t="s">
        <v>66</v>
      </c>
      <c r="B45" s="17" t="s">
        <v>67</v>
      </c>
      <c r="C45" s="18">
        <f t="shared" si="2"/>
        <v>9479048.870000001</v>
      </c>
      <c r="D45" s="18"/>
      <c r="E45" s="55">
        <f>6617.12+38508.47+10505.24+42053.89</f>
        <v>97684.72</v>
      </c>
      <c r="F45" s="55">
        <f>29505+10050+30413.7+14450+31719.63+61600+43200+208738.84+426388.29+2072.52+62254.47+354.89+30243.77+28491.55+1000+1372.59+21022.91+50409.14+4677.75+143910+59580+5100+5624.08+4806.41+1530+50000+2719+1200+7490+9600+6000+3600+3168+20099+7998972.61</f>
        <v>9381364.1500000004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8"/>
      <c r="B46" s="56" t="s">
        <v>18</v>
      </c>
      <c r="C46" s="57">
        <f t="shared" ref="C46:F46" si="3">SUM(C20:C45)</f>
        <v>36057531.890000001</v>
      </c>
      <c r="D46" s="57">
        <f t="shared" si="3"/>
        <v>0</v>
      </c>
      <c r="E46" s="58">
        <f t="shared" si="3"/>
        <v>12658692.310000001</v>
      </c>
      <c r="F46" s="58">
        <f t="shared" si="3"/>
        <v>23398839.579999998</v>
      </c>
      <c r="G46" s="29"/>
      <c r="H46" s="5"/>
      <c r="I46" s="84"/>
      <c r="J46" s="59"/>
      <c r="K46" s="59"/>
      <c r="L46" s="5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2"/>
      <c r="B47" s="2"/>
      <c r="C47" s="3"/>
      <c r="D47" s="3"/>
      <c r="E47" s="44"/>
      <c r="F47" s="45"/>
      <c r="G47" s="46"/>
      <c r="H47" s="5"/>
      <c r="I47" s="5"/>
      <c r="J47" s="59"/>
      <c r="K47" s="59"/>
      <c r="L47" s="5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2" t="s">
        <v>68</v>
      </c>
      <c r="B48" s="2"/>
      <c r="C48" s="3"/>
      <c r="D48" s="3"/>
      <c r="E48" s="44"/>
      <c r="F48" s="45"/>
      <c r="G48" s="46"/>
      <c r="H48" s="60"/>
      <c r="I48" s="61"/>
      <c r="J48" s="44"/>
      <c r="K48" s="59"/>
      <c r="L48" s="5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7</v>
      </c>
      <c r="B49" s="62"/>
      <c r="C49" s="63" t="s">
        <v>9</v>
      </c>
      <c r="D49" s="63"/>
      <c r="E49" s="50"/>
      <c r="F49" s="28"/>
      <c r="G49" s="29"/>
      <c r="H49" s="84"/>
      <c r="I49" s="61"/>
      <c r="J49" s="44"/>
      <c r="K49" s="59"/>
      <c r="L49" s="5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10</v>
      </c>
      <c r="B50" s="56" t="s">
        <v>69</v>
      </c>
      <c r="C50" s="57">
        <f t="shared" ref="C50:C54" si="4">E50+F50</f>
        <v>95965.43</v>
      </c>
      <c r="D50" s="57"/>
      <c r="E50" s="41"/>
      <c r="F50" s="37">
        <f>95965.43</f>
        <v>95965.43</v>
      </c>
      <c r="G50" s="29"/>
      <c r="H50" s="5"/>
      <c r="I50" s="61"/>
      <c r="J50" s="44"/>
      <c r="K50" s="59"/>
      <c r="L50" s="5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12</v>
      </c>
      <c r="B51" s="56" t="s">
        <v>70</v>
      </c>
      <c r="C51" s="57">
        <f t="shared" si="4"/>
        <v>0</v>
      </c>
      <c r="D51" s="57"/>
      <c r="E51" s="41"/>
      <c r="F51" s="37"/>
      <c r="G51" s="29"/>
      <c r="H51" s="5"/>
      <c r="I51" s="61"/>
      <c r="J51" s="44"/>
      <c r="K51" s="59"/>
      <c r="L51" s="5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14</v>
      </c>
      <c r="B52" s="56" t="s">
        <v>71</v>
      </c>
      <c r="C52" s="57">
        <f t="shared" si="4"/>
        <v>4850</v>
      </c>
      <c r="D52" s="57"/>
      <c r="E52" s="41"/>
      <c r="F52" s="37">
        <f>4850</f>
        <v>4850</v>
      </c>
      <c r="G52" s="29"/>
      <c r="H52" s="5"/>
      <c r="I52" s="61"/>
      <c r="J52" s="44"/>
      <c r="K52" s="59"/>
      <c r="L52" s="5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16</v>
      </c>
      <c r="B53" s="56" t="s">
        <v>72</v>
      </c>
      <c r="C53" s="57">
        <f t="shared" si="4"/>
        <v>381043.33999999997</v>
      </c>
      <c r="D53" s="57"/>
      <c r="E53" s="41"/>
      <c r="F53" s="37">
        <f>175184.98+205858.36</f>
        <v>381043.33999999997</v>
      </c>
      <c r="G53" s="29"/>
      <c r="H53" s="84"/>
      <c r="I53" s="5"/>
      <c r="J53" s="59"/>
      <c r="K53" s="59"/>
      <c r="L53" s="5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24</v>
      </c>
      <c r="B54" s="56" t="s">
        <v>73</v>
      </c>
      <c r="C54" s="57">
        <f t="shared" si="4"/>
        <v>93068</v>
      </c>
      <c r="D54" s="57"/>
      <c r="E54" s="41"/>
      <c r="F54" s="34">
        <f>93068</f>
        <v>93068</v>
      </c>
      <c r="G54" s="29"/>
      <c r="H54" s="84"/>
      <c r="I54" s="84"/>
      <c r="J54" s="59"/>
      <c r="K54" s="59"/>
      <c r="L54" s="5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8"/>
      <c r="B55" s="56" t="s">
        <v>18</v>
      </c>
      <c r="C55" s="57">
        <f>SUM(C50:C54)</f>
        <v>574926.77</v>
      </c>
      <c r="D55" s="57"/>
      <c r="E55" s="41">
        <f t="shared" ref="E55:F55" si="5">SUM(E50:E54)</f>
        <v>0</v>
      </c>
      <c r="F55" s="37">
        <f t="shared" si="5"/>
        <v>574926.77</v>
      </c>
      <c r="G55" s="29"/>
      <c r="H55" s="84"/>
      <c r="I55" s="84"/>
      <c r="J55" s="59"/>
      <c r="K55" s="59"/>
      <c r="L55" s="5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2"/>
      <c r="B56" s="2"/>
      <c r="C56" s="43"/>
      <c r="D56" s="43"/>
      <c r="E56" s="44"/>
      <c r="F56" s="45"/>
      <c r="G56" s="46"/>
      <c r="H56" s="5"/>
      <c r="I56" s="5"/>
      <c r="J56" s="59"/>
      <c r="K56" s="59"/>
      <c r="L56" s="5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2" t="s">
        <v>74</v>
      </c>
      <c r="B57" s="2"/>
      <c r="C57" s="43"/>
      <c r="D57" s="43"/>
      <c r="E57" s="44"/>
      <c r="F57" s="45"/>
      <c r="G57" s="46"/>
      <c r="H57" s="5"/>
      <c r="I57" s="5"/>
      <c r="J57" s="59"/>
      <c r="K57" s="59"/>
      <c r="L57" s="5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7</v>
      </c>
      <c r="B58" s="62"/>
      <c r="C58" s="52" t="s">
        <v>9</v>
      </c>
      <c r="D58" s="52"/>
      <c r="E58" s="50" t="s">
        <v>9</v>
      </c>
      <c r="F58" s="28" t="s">
        <v>9</v>
      </c>
      <c r="G58" s="29"/>
      <c r="H58" s="5"/>
      <c r="I58" s="5"/>
      <c r="J58" s="59"/>
      <c r="K58" s="59"/>
      <c r="L58" s="5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10</v>
      </c>
      <c r="B59" s="56" t="s">
        <v>75</v>
      </c>
      <c r="C59" s="57">
        <f t="shared" ref="C59:C60" si="6">E59+F59</f>
        <v>0</v>
      </c>
      <c r="D59" s="57"/>
      <c r="E59" s="41"/>
      <c r="F59" s="37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12</v>
      </c>
      <c r="B60" s="56" t="s">
        <v>76</v>
      </c>
      <c r="C60" s="57">
        <f t="shared" si="6"/>
        <v>0</v>
      </c>
      <c r="D60" s="57"/>
      <c r="E60" s="41"/>
      <c r="F60" s="37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8"/>
      <c r="B61" s="56" t="s">
        <v>18</v>
      </c>
      <c r="C61" s="57">
        <f>SUM(C59:C60)</f>
        <v>0</v>
      </c>
      <c r="D61" s="57"/>
      <c r="E61" s="41">
        <f t="shared" ref="E61:F61" si="7">SUM(E59:E60)</f>
        <v>0</v>
      </c>
      <c r="F61" s="37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2"/>
      <c r="B62" s="2"/>
      <c r="C62" s="3"/>
      <c r="D62" s="3"/>
      <c r="E62" s="44"/>
      <c r="F62" s="45"/>
      <c r="G62" s="46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94" t="s">
        <v>77</v>
      </c>
      <c r="B63" s="95"/>
      <c r="C63" s="95"/>
      <c r="D63" s="24"/>
      <c r="E63" s="64"/>
      <c r="F63" s="65"/>
      <c r="G63" s="66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7</v>
      </c>
      <c r="B64" s="62"/>
      <c r="C64" s="67" t="s">
        <v>9</v>
      </c>
      <c r="D64" s="63"/>
      <c r="E64" s="50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68" t="s">
        <v>10</v>
      </c>
      <c r="B65" s="69" t="s">
        <v>78</v>
      </c>
      <c r="C65" s="70">
        <v>106367483.81</v>
      </c>
      <c r="D65" s="71"/>
      <c r="E65" s="41"/>
      <c r="F65" s="37"/>
      <c r="G65" s="29"/>
      <c r="H65" s="72"/>
      <c r="I65" s="72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7.25" customHeight="1">
      <c r="A66" s="23" t="s">
        <v>12</v>
      </c>
      <c r="B66" s="24" t="s">
        <v>79</v>
      </c>
      <c r="C66" s="74">
        <v>0</v>
      </c>
      <c r="D66" s="71"/>
      <c r="E66" s="37">
        <f t="shared" ref="E66:F66" si="8">E21</f>
        <v>7842826.4900000002</v>
      </c>
      <c r="F66" s="37">
        <f t="shared" si="8"/>
        <v>0</v>
      </c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14</v>
      </c>
      <c r="B67" s="56" t="s">
        <v>80</v>
      </c>
      <c r="C67" s="71">
        <f t="shared" ref="C67:C68" si="9">E67+F67</f>
        <v>0</v>
      </c>
      <c r="D67" s="71"/>
      <c r="E67" s="41"/>
      <c r="F67" s="37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16</v>
      </c>
      <c r="B68" s="56" t="s">
        <v>81</v>
      </c>
      <c r="C68" s="71">
        <f t="shared" si="9"/>
        <v>0</v>
      </c>
      <c r="D68" s="71"/>
      <c r="E68" s="41"/>
      <c r="F68" s="37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8"/>
      <c r="B69" s="56" t="s">
        <v>18</v>
      </c>
      <c r="C69" s="57">
        <f>SUM(C65:C68)</f>
        <v>106367483.81</v>
      </c>
      <c r="D69" s="57"/>
      <c r="E69" s="41">
        <f t="shared" ref="E69:F69" si="10">SUM(E65:E68)</f>
        <v>7842826.4900000002</v>
      </c>
      <c r="F69" s="37">
        <f t="shared" si="10"/>
        <v>0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2"/>
      <c r="B70" s="2"/>
      <c r="C70" s="3"/>
      <c r="D70" s="3"/>
      <c r="E70" s="44"/>
      <c r="F70" s="45"/>
      <c r="G70" s="46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2" t="s">
        <v>82</v>
      </c>
      <c r="B71" s="2"/>
      <c r="C71" s="3"/>
      <c r="D71" s="3"/>
      <c r="E71" s="44"/>
      <c r="F71" s="45"/>
      <c r="G71" s="46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7</v>
      </c>
      <c r="B72" s="62"/>
      <c r="C72" s="63" t="s">
        <v>9</v>
      </c>
      <c r="D72" s="63"/>
      <c r="E72" s="50" t="s">
        <v>9</v>
      </c>
      <c r="F72" s="75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10</v>
      </c>
      <c r="B73" s="56" t="s">
        <v>83</v>
      </c>
      <c r="C73" s="57">
        <f t="shared" ref="C73:C76" si="11">E73+F73</f>
        <v>21007728.189999998</v>
      </c>
      <c r="D73" s="57"/>
      <c r="E73" s="76"/>
      <c r="F73" s="77">
        <f>19517614.89+82.63+825.84+26.65+317.9+1488860.28</f>
        <v>21007728.189999998</v>
      </c>
      <c r="G73" s="86"/>
      <c r="H73" s="87"/>
      <c r="I73" s="87"/>
      <c r="J73" s="87"/>
      <c r="K73" s="85"/>
      <c r="L73" s="8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12</v>
      </c>
      <c r="B74" s="56" t="s">
        <v>84</v>
      </c>
      <c r="C74" s="57">
        <f t="shared" si="11"/>
        <v>0</v>
      </c>
      <c r="D74" s="57"/>
      <c r="E74" s="76"/>
      <c r="F74" s="31"/>
      <c r="G74" s="88"/>
      <c r="H74" s="89"/>
      <c r="I74" s="89"/>
      <c r="J74" s="89"/>
      <c r="K74" s="85"/>
      <c r="L74" s="8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14</v>
      </c>
      <c r="B75" s="56" t="s">
        <v>85</v>
      </c>
      <c r="C75" s="57">
        <f t="shared" si="11"/>
        <v>3513742.22</v>
      </c>
      <c r="D75" s="57"/>
      <c r="E75" s="76"/>
      <c r="F75" s="77">
        <f>3513742.22</f>
        <v>3513742.22</v>
      </c>
      <c r="G75" s="86"/>
      <c r="H75" s="89"/>
      <c r="I75" s="89"/>
      <c r="J75" s="89"/>
      <c r="K75" s="85"/>
      <c r="L75" s="8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16</v>
      </c>
      <c r="B76" s="56" t="s">
        <v>86</v>
      </c>
      <c r="C76" s="57">
        <f t="shared" si="11"/>
        <v>10794514.17</v>
      </c>
      <c r="D76" s="57"/>
      <c r="E76" s="78">
        <v>1490760.49</v>
      </c>
      <c r="F76" s="79">
        <f>34067.98+32410.58+103117.89+4458130.78+3693815.87+518.39+7813.79+4643.76+6134.64+963100</f>
        <v>9303753.6799999997</v>
      </c>
      <c r="G76" s="86"/>
      <c r="H76" s="87"/>
      <c r="I76" s="87"/>
      <c r="J76" s="87"/>
      <c r="K76" s="87"/>
      <c r="L76" s="87"/>
      <c r="M76" s="90"/>
      <c r="N76" s="90"/>
      <c r="O76" s="90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8"/>
      <c r="B77" s="56" t="s">
        <v>18</v>
      </c>
      <c r="C77" s="57">
        <f>SUM(C73:C76)</f>
        <v>35315984.579999998</v>
      </c>
      <c r="D77" s="57"/>
      <c r="E77" s="76">
        <f t="shared" ref="E77:F77" si="12">SUM(E73:E76)</f>
        <v>1490760.49</v>
      </c>
      <c r="F77" s="31">
        <f t="shared" si="12"/>
        <v>33825224.089999996</v>
      </c>
      <c r="G77" s="88"/>
      <c r="H77" s="87"/>
      <c r="I77" s="89"/>
      <c r="J77" s="89"/>
      <c r="K77" s="85"/>
      <c r="L77" s="8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80"/>
      <c r="D78" s="80"/>
      <c r="E78" s="4"/>
      <c r="F78" s="4"/>
      <c r="G78" s="8"/>
      <c r="H78" s="8"/>
      <c r="I78" s="8"/>
    </row>
    <row r="79" spans="1:26" ht="12.75" customHeight="1">
      <c r="C79" s="80"/>
      <c r="D79" s="80"/>
      <c r="E79" s="4"/>
      <c r="F79" s="4"/>
      <c r="G79" s="8"/>
      <c r="H79" s="8"/>
      <c r="I79" s="8"/>
    </row>
    <row r="80" spans="1:26" ht="12.75" customHeight="1">
      <c r="C80" s="80"/>
      <c r="D80" s="80"/>
      <c r="E80" s="4"/>
      <c r="F80" s="4"/>
      <c r="G80" s="8"/>
      <c r="H80" s="8"/>
      <c r="I80" s="8"/>
    </row>
    <row r="81" spans="3:9" ht="12.75" customHeight="1">
      <c r="C81" s="80"/>
      <c r="D81" s="80"/>
      <c r="E81" s="4"/>
      <c r="F81" s="4"/>
      <c r="G81" s="8"/>
      <c r="H81" s="8"/>
      <c r="I81" s="8"/>
    </row>
    <row r="82" spans="3:9" ht="12.75" customHeight="1">
      <c r="C82" s="80"/>
      <c r="D82" s="80"/>
      <c r="E82" s="4"/>
      <c r="F82" s="4"/>
      <c r="G82" s="8"/>
      <c r="H82" s="8"/>
      <c r="I82" s="8"/>
    </row>
    <row r="83" spans="3:9" ht="12.75" customHeight="1">
      <c r="C83" s="80"/>
      <c r="D83" s="80"/>
      <c r="E83" s="4"/>
      <c r="F83" s="4"/>
      <c r="G83" s="8"/>
      <c r="H83" s="8"/>
      <c r="I83" s="8"/>
    </row>
    <row r="84" spans="3:9" ht="12.75" customHeight="1">
      <c r="C84" s="80"/>
      <c r="D84" s="80"/>
      <c r="E84" s="4"/>
      <c r="F84" s="4"/>
      <c r="G84" s="8"/>
      <c r="H84" s="8"/>
      <c r="I84" s="8"/>
    </row>
    <row r="85" spans="3:9" ht="12.75" customHeight="1">
      <c r="C85" s="80"/>
      <c r="D85" s="80"/>
      <c r="E85" s="4"/>
      <c r="F85" s="4"/>
      <c r="G85" s="8"/>
      <c r="H85" s="8"/>
      <c r="I85" s="8"/>
    </row>
    <row r="86" spans="3:9" ht="12.75" customHeight="1">
      <c r="C86" s="80"/>
      <c r="D86" s="80"/>
      <c r="E86" s="4"/>
      <c r="F86" s="4"/>
      <c r="G86" s="8"/>
      <c r="H86" s="8"/>
      <c r="I86" s="8"/>
    </row>
    <row r="87" spans="3:9" ht="12.75" customHeight="1">
      <c r="C87" s="80"/>
      <c r="D87" s="80"/>
      <c r="E87" s="4"/>
      <c r="F87" s="4"/>
      <c r="G87" s="8"/>
      <c r="H87" s="8"/>
      <c r="I87" s="8"/>
    </row>
    <row r="88" spans="3:9" ht="12.75" customHeight="1">
      <c r="C88" s="80"/>
      <c r="D88" s="80"/>
      <c r="E88" s="4"/>
      <c r="F88" s="4"/>
      <c r="G88" s="8"/>
      <c r="H88" s="8"/>
      <c r="I88" s="8"/>
    </row>
    <row r="89" spans="3:9" ht="12.75" customHeight="1">
      <c r="C89" s="80"/>
      <c r="D89" s="80"/>
      <c r="E89" s="4"/>
      <c r="F89" s="4"/>
      <c r="G89" s="8"/>
      <c r="H89" s="8"/>
      <c r="I89" s="8"/>
    </row>
    <row r="90" spans="3:9" ht="12.75" customHeight="1">
      <c r="C90" s="80"/>
      <c r="D90" s="80"/>
      <c r="E90" s="4"/>
      <c r="F90" s="4"/>
      <c r="G90" s="8"/>
      <c r="H90" s="8"/>
      <c r="I90" s="8"/>
    </row>
    <row r="91" spans="3:9" ht="12.75" customHeight="1">
      <c r="C91" s="80"/>
      <c r="D91" s="80"/>
      <c r="E91" s="4"/>
      <c r="F91" s="4"/>
      <c r="G91" s="8"/>
      <c r="H91" s="8"/>
      <c r="I91" s="8"/>
    </row>
    <row r="92" spans="3:9" ht="12.75" customHeight="1">
      <c r="C92" s="80"/>
      <c r="D92" s="80"/>
      <c r="E92" s="4"/>
      <c r="F92" s="4"/>
      <c r="G92" s="8"/>
      <c r="H92" s="8"/>
      <c r="I92" s="8"/>
    </row>
    <row r="93" spans="3:9" ht="12.75" customHeight="1">
      <c r="C93" s="80"/>
      <c r="D93" s="80"/>
      <c r="E93" s="4"/>
      <c r="F93" s="4"/>
      <c r="G93" s="8"/>
      <c r="H93" s="8"/>
      <c r="I93" s="8"/>
    </row>
    <row r="94" spans="3:9" ht="12.75" customHeight="1">
      <c r="C94" s="80"/>
      <c r="D94" s="80"/>
      <c r="E94" s="4"/>
      <c r="F94" s="4"/>
      <c r="G94" s="8"/>
      <c r="H94" s="8"/>
      <c r="I94" s="8"/>
    </row>
    <row r="95" spans="3:9" ht="12.75" customHeight="1">
      <c r="C95" s="80"/>
      <c r="D95" s="80"/>
      <c r="E95" s="4"/>
      <c r="F95" s="4"/>
      <c r="G95" s="8"/>
      <c r="H95" s="8"/>
      <c r="I95" s="8"/>
    </row>
    <row r="96" spans="3:9" ht="12.75" customHeight="1">
      <c r="C96" s="80"/>
      <c r="D96" s="80"/>
      <c r="E96" s="4"/>
      <c r="F96" s="4"/>
      <c r="G96" s="8"/>
      <c r="H96" s="8"/>
      <c r="I96" s="8"/>
    </row>
    <row r="97" spans="3:10" ht="12.75" customHeight="1">
      <c r="C97" s="80"/>
      <c r="D97" s="80"/>
      <c r="E97" s="4"/>
      <c r="F97" s="4"/>
      <c r="G97" s="8"/>
      <c r="H97" s="8"/>
      <c r="I97" s="8"/>
    </row>
    <row r="98" spans="3:10" ht="12.75" customHeight="1">
      <c r="C98" s="80"/>
      <c r="D98" s="80"/>
      <c r="E98" s="4"/>
      <c r="F98" s="4"/>
      <c r="G98" s="8"/>
      <c r="H98" s="8"/>
      <c r="I98" s="8"/>
    </row>
    <row r="99" spans="3:10" ht="12.75" customHeight="1">
      <c r="C99" s="80"/>
      <c r="D99" s="80"/>
      <c r="E99" s="4"/>
      <c r="F99" s="4"/>
      <c r="G99" s="8"/>
      <c r="H99" s="8"/>
      <c r="I99" s="8"/>
    </row>
    <row r="100" spans="3:10" ht="12.75" customHeight="1">
      <c r="C100" s="80"/>
      <c r="D100" s="80"/>
      <c r="E100" s="4"/>
      <c r="F100" s="4"/>
      <c r="G100" s="8"/>
      <c r="H100" s="8"/>
      <c r="I100" s="8"/>
    </row>
    <row r="101" spans="3:10" ht="12.75" customHeight="1">
      <c r="C101" s="80"/>
      <c r="D101" s="80"/>
      <c r="E101" s="4"/>
      <c r="F101" s="4"/>
      <c r="G101" s="8"/>
      <c r="H101" s="8"/>
      <c r="I101" s="8"/>
    </row>
    <row r="102" spans="3:10" ht="12.75" customHeight="1">
      <c r="C102" s="80"/>
      <c r="D102" s="80"/>
      <c r="E102" s="4"/>
      <c r="F102" s="4"/>
      <c r="G102" s="8"/>
      <c r="H102" s="8"/>
      <c r="I102" s="8"/>
    </row>
    <row r="103" spans="3:10" ht="12.75" customHeight="1">
      <c r="C103" s="80"/>
      <c r="D103" s="80"/>
      <c r="E103" s="4"/>
      <c r="F103" s="4"/>
      <c r="G103" s="8"/>
      <c r="H103" s="8"/>
      <c r="I103" s="8"/>
    </row>
    <row r="104" spans="3:10" ht="12.75" customHeight="1">
      <c r="C104" s="80"/>
      <c r="D104" s="80"/>
      <c r="E104" s="4"/>
      <c r="F104" s="4"/>
      <c r="G104" s="8"/>
      <c r="H104" s="8"/>
      <c r="I104" s="8"/>
    </row>
    <row r="105" spans="3:10" ht="12.75" customHeight="1">
      <c r="C105" s="80"/>
      <c r="D105" s="80"/>
      <c r="E105" s="4"/>
      <c r="F105" s="4"/>
      <c r="G105" s="8"/>
      <c r="H105" s="8"/>
      <c r="I105" s="8"/>
    </row>
    <row r="106" spans="3:10" ht="12.75" customHeight="1">
      <c r="C106" s="80"/>
      <c r="D106" s="80"/>
      <c r="E106" s="4"/>
      <c r="F106" s="4"/>
      <c r="G106" s="8"/>
      <c r="H106" s="8"/>
      <c r="I106" s="8"/>
    </row>
    <row r="107" spans="3:10" ht="12.75" customHeight="1">
      <c r="C107" s="80"/>
      <c r="D107" s="80"/>
      <c r="E107" s="4"/>
      <c r="F107" s="4"/>
      <c r="G107" s="8"/>
      <c r="H107" s="8"/>
      <c r="I107" s="8"/>
    </row>
    <row r="108" spans="3:10" ht="12.75" customHeight="1">
      <c r="C108" s="80"/>
      <c r="D108" s="80"/>
      <c r="E108" s="4"/>
      <c r="F108" s="4"/>
      <c r="G108" s="8"/>
      <c r="H108" s="8"/>
      <c r="I108" s="8"/>
    </row>
    <row r="109" spans="3:10" ht="12.75" customHeight="1">
      <c r="C109" s="80"/>
      <c r="D109" s="80"/>
      <c r="E109" s="4"/>
      <c r="F109" s="4"/>
      <c r="G109" s="8"/>
      <c r="H109" s="8"/>
      <c r="I109" s="8"/>
    </row>
    <row r="110" spans="3:10" ht="12.75" customHeight="1">
      <c r="C110" s="80"/>
      <c r="D110" s="80"/>
      <c r="E110" s="4"/>
      <c r="F110" s="4"/>
      <c r="G110" s="8"/>
      <c r="H110" s="8"/>
      <c r="I110" s="8"/>
    </row>
    <row r="111" spans="3:10" ht="12.75" customHeight="1">
      <c r="C111" s="80"/>
      <c r="D111" s="80"/>
      <c r="E111" s="4"/>
      <c r="F111" s="4"/>
      <c r="G111" s="8"/>
      <c r="H111" s="8"/>
      <c r="I111" s="8"/>
    </row>
    <row r="112" spans="3:10" ht="12.75" customHeight="1">
      <c r="C112" s="80"/>
      <c r="D112" s="80"/>
      <c r="E112" s="4"/>
      <c r="F112" s="4"/>
      <c r="G112" s="8"/>
      <c r="H112" s="8"/>
      <c r="I112" s="8"/>
      <c r="J112" s="81"/>
    </row>
    <row r="113" spans="3:10" ht="12.75" customHeight="1">
      <c r="C113" s="80"/>
      <c r="D113" s="80"/>
      <c r="E113" s="4"/>
      <c r="F113" s="4"/>
      <c r="G113" s="8"/>
      <c r="H113" s="8"/>
      <c r="I113" s="8"/>
      <c r="J113" s="81"/>
    </row>
    <row r="114" spans="3:10" ht="12.75" customHeight="1">
      <c r="C114" s="80"/>
      <c r="D114" s="80"/>
      <c r="E114" s="4"/>
      <c r="F114" s="4"/>
      <c r="G114" s="8"/>
      <c r="H114" s="8"/>
      <c r="I114" s="8"/>
      <c r="J114" s="81"/>
    </row>
    <row r="115" spans="3:10" ht="12.75" customHeight="1">
      <c r="C115" s="80"/>
      <c r="D115" s="80"/>
      <c r="E115" s="4"/>
      <c r="F115" s="4"/>
      <c r="G115" s="8"/>
      <c r="H115" s="8"/>
      <c r="I115" s="8"/>
      <c r="J115" s="81"/>
    </row>
    <row r="116" spans="3:10" ht="12.75" customHeight="1">
      <c r="C116" s="80"/>
      <c r="D116" s="80"/>
      <c r="E116" s="4"/>
      <c r="F116" s="4"/>
      <c r="G116" s="8"/>
      <c r="H116" s="8"/>
      <c r="I116" s="8"/>
      <c r="J116" s="81"/>
    </row>
    <row r="117" spans="3:10" ht="12.75" customHeight="1">
      <c r="C117" s="80"/>
      <c r="D117" s="80"/>
      <c r="E117" s="4"/>
      <c r="F117" s="4"/>
      <c r="G117" s="8"/>
      <c r="H117" s="8"/>
      <c r="I117" s="8"/>
      <c r="J117" s="81"/>
    </row>
    <row r="118" spans="3:10" ht="12.75" customHeight="1">
      <c r="C118" s="80"/>
      <c r="D118" s="80"/>
      <c r="E118" s="4"/>
      <c r="F118" s="4"/>
      <c r="G118" s="8"/>
      <c r="H118" s="8"/>
      <c r="I118" s="8"/>
      <c r="J118" s="81"/>
    </row>
    <row r="119" spans="3:10" ht="12.75" customHeight="1">
      <c r="C119" s="80"/>
      <c r="D119" s="80"/>
      <c r="E119" s="4"/>
      <c r="F119" s="4"/>
      <c r="G119" s="8"/>
      <c r="H119" s="8"/>
      <c r="I119" s="8"/>
      <c r="J119" s="81"/>
    </row>
    <row r="120" spans="3:10" ht="12.75" customHeight="1">
      <c r="C120" s="80"/>
      <c r="D120" s="80"/>
      <c r="E120" s="4"/>
      <c r="F120" s="4"/>
      <c r="G120" s="8"/>
      <c r="H120" s="8"/>
      <c r="I120" s="8"/>
      <c r="J120" s="81"/>
    </row>
    <row r="121" spans="3:10" ht="12.75" customHeight="1">
      <c r="C121" s="80"/>
      <c r="D121" s="80"/>
      <c r="E121" s="4"/>
      <c r="F121" s="4"/>
      <c r="G121" s="8"/>
      <c r="H121" s="8"/>
      <c r="I121" s="8"/>
      <c r="J121" s="81"/>
    </row>
    <row r="122" spans="3:10" ht="12.75" customHeight="1">
      <c r="C122" s="80"/>
      <c r="D122" s="80"/>
      <c r="E122" s="4"/>
      <c r="F122" s="4"/>
      <c r="G122" s="8"/>
      <c r="H122" s="8"/>
      <c r="I122" s="8"/>
      <c r="J122" s="81"/>
    </row>
    <row r="123" spans="3:10" ht="12.75" customHeight="1">
      <c r="C123" s="80"/>
      <c r="D123" s="80"/>
      <c r="E123" s="4"/>
      <c r="F123" s="4"/>
      <c r="G123" s="8"/>
      <c r="H123" s="8"/>
      <c r="I123" s="8"/>
      <c r="J123" s="81"/>
    </row>
    <row r="124" spans="3:10" ht="12.75" customHeight="1">
      <c r="C124" s="80"/>
      <c r="D124" s="80"/>
      <c r="E124" s="4"/>
      <c r="F124" s="4"/>
      <c r="G124" s="8"/>
      <c r="H124" s="8"/>
      <c r="I124" s="8"/>
      <c r="J124" s="81"/>
    </row>
    <row r="125" spans="3:10" ht="12.75" customHeight="1">
      <c r="C125" s="80"/>
      <c r="D125" s="80"/>
      <c r="E125" s="4"/>
      <c r="F125" s="4"/>
      <c r="G125" s="8"/>
      <c r="H125" s="8"/>
      <c r="I125" s="8"/>
      <c r="J125" s="81"/>
    </row>
    <row r="126" spans="3:10" ht="12.75" customHeight="1">
      <c r="C126" s="80"/>
      <c r="D126" s="80"/>
      <c r="E126" s="4"/>
      <c r="F126" s="4"/>
      <c r="G126" s="8"/>
      <c r="H126" s="8"/>
      <c r="I126" s="8"/>
      <c r="J126" s="81"/>
    </row>
    <row r="127" spans="3:10" ht="12.75" customHeight="1">
      <c r="C127" s="80"/>
      <c r="D127" s="80"/>
      <c r="E127" s="4"/>
      <c r="F127" s="4"/>
      <c r="G127" s="8"/>
      <c r="H127" s="8"/>
      <c r="I127" s="8"/>
      <c r="J127" s="81"/>
    </row>
    <row r="128" spans="3:10" ht="12.75" customHeight="1">
      <c r="C128" s="80"/>
      <c r="D128" s="80"/>
      <c r="E128" s="4"/>
      <c r="F128" s="4"/>
      <c r="G128" s="8"/>
      <c r="H128" s="8"/>
      <c r="I128" s="8"/>
      <c r="J128" s="81"/>
    </row>
    <row r="129" spans="3:10" ht="12.75" customHeight="1">
      <c r="C129" s="80"/>
      <c r="D129" s="80"/>
      <c r="E129" s="4"/>
      <c r="F129" s="4"/>
      <c r="G129" s="8"/>
      <c r="H129" s="8"/>
      <c r="I129" s="8"/>
    </row>
    <row r="130" spans="3:10" ht="12.75" customHeight="1">
      <c r="C130" s="80"/>
      <c r="D130" s="80"/>
      <c r="E130" s="4"/>
      <c r="F130" s="4"/>
      <c r="G130" s="8"/>
      <c r="H130" s="8"/>
      <c r="I130" s="8"/>
      <c r="J130" s="81"/>
    </row>
    <row r="131" spans="3:10" ht="12.75" customHeight="1">
      <c r="C131" s="80"/>
      <c r="D131" s="80"/>
      <c r="E131" s="4"/>
      <c r="F131" s="4"/>
      <c r="G131" s="8"/>
      <c r="H131" s="8"/>
      <c r="I131" s="8"/>
      <c r="J131" s="81"/>
    </row>
    <row r="132" spans="3:10" ht="12.75" customHeight="1">
      <c r="C132" s="80"/>
      <c r="D132" s="80"/>
      <c r="E132" s="4"/>
      <c r="F132" s="4"/>
      <c r="G132" s="8"/>
      <c r="H132" s="8"/>
      <c r="I132" s="8"/>
      <c r="J132" s="81"/>
    </row>
    <row r="133" spans="3:10" ht="12.75" customHeight="1">
      <c r="C133" s="80"/>
      <c r="D133" s="80"/>
      <c r="E133" s="4"/>
      <c r="F133" s="4"/>
      <c r="G133" s="8"/>
      <c r="H133" s="8"/>
      <c r="I133" s="8"/>
      <c r="J133" s="81"/>
    </row>
    <row r="134" spans="3:10" ht="12.75" customHeight="1">
      <c r="C134" s="80"/>
      <c r="D134" s="80"/>
      <c r="E134" s="4"/>
      <c r="F134" s="4"/>
      <c r="G134" s="8"/>
      <c r="H134" s="8"/>
      <c r="I134" s="8"/>
      <c r="J134" s="81"/>
    </row>
    <row r="135" spans="3:10" ht="12.75" customHeight="1">
      <c r="C135" s="80"/>
      <c r="D135" s="80"/>
      <c r="E135" s="4"/>
      <c r="F135" s="4"/>
      <c r="G135" s="8"/>
      <c r="H135" s="8"/>
      <c r="I135" s="8"/>
      <c r="J135" s="81"/>
    </row>
    <row r="136" spans="3:10" ht="12.75" customHeight="1">
      <c r="C136" s="80"/>
      <c r="D136" s="80"/>
      <c r="E136" s="4"/>
      <c r="F136" s="4"/>
      <c r="G136" s="8"/>
      <c r="H136" s="8"/>
      <c r="I136" s="8"/>
      <c r="J136" s="81"/>
    </row>
    <row r="137" spans="3:10" ht="12.75" customHeight="1">
      <c r="C137" s="80"/>
      <c r="D137" s="80"/>
      <c r="E137" s="4"/>
      <c r="F137" s="4"/>
      <c r="G137" s="8"/>
      <c r="H137" s="8"/>
      <c r="I137" s="8"/>
      <c r="J137" s="81"/>
    </row>
    <row r="138" spans="3:10" ht="12.75" customHeight="1">
      <c r="C138" s="80"/>
      <c r="D138" s="80"/>
      <c r="E138" s="4"/>
      <c r="F138" s="4"/>
      <c r="G138" s="8"/>
      <c r="H138" s="8"/>
      <c r="I138" s="8"/>
    </row>
    <row r="139" spans="3:10" ht="12.75" customHeight="1">
      <c r="C139" s="80"/>
      <c r="D139" s="80"/>
      <c r="E139" s="4"/>
      <c r="F139" s="4"/>
      <c r="G139" s="8"/>
      <c r="H139" s="8"/>
      <c r="I139" s="8"/>
    </row>
    <row r="140" spans="3:10" ht="12.75" customHeight="1">
      <c r="C140" s="80"/>
      <c r="D140" s="80"/>
      <c r="E140" s="4"/>
      <c r="F140" s="4"/>
      <c r="G140" s="8"/>
      <c r="H140" s="8"/>
      <c r="I140" s="8"/>
    </row>
    <row r="141" spans="3:10" ht="12.75" customHeight="1">
      <c r="C141" s="80"/>
      <c r="D141" s="80"/>
      <c r="E141" s="4"/>
      <c r="F141" s="4"/>
      <c r="G141" s="8"/>
      <c r="H141" s="8"/>
      <c r="I141" s="8"/>
    </row>
    <row r="142" spans="3:10" ht="12.75" customHeight="1">
      <c r="C142" s="80"/>
      <c r="D142" s="80"/>
      <c r="E142" s="4"/>
      <c r="F142" s="4"/>
      <c r="G142" s="8"/>
      <c r="H142" s="8"/>
      <c r="I142" s="8"/>
    </row>
    <row r="143" spans="3:10" ht="12.75" customHeight="1">
      <c r="C143" s="80"/>
      <c r="D143" s="80"/>
      <c r="E143" s="4"/>
      <c r="F143" s="4"/>
      <c r="G143" s="8"/>
      <c r="H143" s="8"/>
      <c r="I143" s="8"/>
    </row>
    <row r="144" spans="3:10" ht="12.75" customHeight="1">
      <c r="C144" s="80"/>
      <c r="D144" s="80"/>
      <c r="E144" s="4"/>
      <c r="F144" s="4"/>
      <c r="G144" s="8"/>
      <c r="H144" s="8"/>
      <c r="I144" s="8"/>
    </row>
    <row r="145" spans="3:9" ht="12.75" customHeight="1">
      <c r="C145" s="80"/>
      <c r="D145" s="80"/>
      <c r="E145" s="4"/>
      <c r="F145" s="4"/>
      <c r="G145" s="8"/>
      <c r="H145" s="8"/>
      <c r="I145" s="8"/>
    </row>
    <row r="146" spans="3:9" ht="12.75" customHeight="1">
      <c r="C146" s="80"/>
      <c r="D146" s="80"/>
      <c r="E146" s="4"/>
      <c r="F146" s="4"/>
      <c r="G146" s="8"/>
      <c r="H146" s="8"/>
      <c r="I146" s="8"/>
    </row>
    <row r="147" spans="3:9" ht="12.75" customHeight="1">
      <c r="C147" s="80"/>
      <c r="D147" s="80"/>
      <c r="E147" s="4"/>
      <c r="F147" s="4"/>
      <c r="G147" s="8"/>
      <c r="H147" s="8"/>
      <c r="I147" s="8"/>
    </row>
    <row r="148" spans="3:9" ht="12.75" customHeight="1">
      <c r="C148" s="80"/>
      <c r="D148" s="80"/>
      <c r="E148" s="4"/>
      <c r="F148" s="4"/>
      <c r="G148" s="8"/>
      <c r="H148" s="8"/>
      <c r="I148" s="8"/>
    </row>
    <row r="149" spans="3:9" ht="12.75" customHeight="1">
      <c r="C149" s="80"/>
      <c r="D149" s="80"/>
      <c r="E149" s="4"/>
      <c r="F149" s="4"/>
      <c r="G149" s="8"/>
      <c r="H149" s="8"/>
      <c r="I149" s="8"/>
    </row>
    <row r="150" spans="3:9" ht="12.75" customHeight="1">
      <c r="C150" s="80"/>
      <c r="D150" s="80"/>
      <c r="E150" s="4"/>
      <c r="F150" s="4"/>
      <c r="G150" s="8"/>
      <c r="H150" s="8"/>
      <c r="I150" s="8"/>
    </row>
    <row r="151" spans="3:9" ht="12.75" customHeight="1">
      <c r="C151" s="80"/>
      <c r="D151" s="80"/>
      <c r="E151" s="4"/>
      <c r="F151" s="4"/>
      <c r="G151" s="8"/>
      <c r="H151" s="8"/>
      <c r="I151" s="8"/>
    </row>
    <row r="152" spans="3:9" ht="12.75" customHeight="1">
      <c r="C152" s="80"/>
      <c r="D152" s="80"/>
      <c r="E152" s="4"/>
      <c r="F152" s="4"/>
      <c r="G152" s="8"/>
      <c r="H152" s="8"/>
      <c r="I152" s="8"/>
    </row>
    <row r="153" spans="3:9" ht="12.75" customHeight="1">
      <c r="C153" s="80"/>
      <c r="D153" s="80"/>
      <c r="E153" s="4"/>
      <c r="F153" s="4"/>
      <c r="G153" s="8"/>
      <c r="H153" s="8"/>
      <c r="I153" s="8"/>
    </row>
    <row r="154" spans="3:9" ht="12.75" customHeight="1">
      <c r="C154" s="80"/>
      <c r="D154" s="80"/>
      <c r="E154" s="4"/>
      <c r="F154" s="4"/>
      <c r="G154" s="8"/>
      <c r="H154" s="8"/>
      <c r="I154" s="8"/>
    </row>
    <row r="155" spans="3:9" ht="12.75" customHeight="1">
      <c r="C155" s="80"/>
      <c r="D155" s="80"/>
      <c r="E155" s="4"/>
      <c r="F155" s="4"/>
      <c r="G155" s="8"/>
      <c r="H155" s="8"/>
      <c r="I155" s="8"/>
    </row>
    <row r="156" spans="3:9" ht="12.75" customHeight="1">
      <c r="C156" s="80"/>
      <c r="D156" s="80"/>
      <c r="E156" s="4"/>
      <c r="F156" s="4"/>
      <c r="G156" s="8"/>
      <c r="H156" s="8"/>
      <c r="I156" s="8"/>
    </row>
    <row r="157" spans="3:9" ht="12.75" customHeight="1">
      <c r="C157" s="80"/>
      <c r="D157" s="80"/>
      <c r="E157" s="4"/>
      <c r="F157" s="4"/>
      <c r="G157" s="8"/>
      <c r="H157" s="8"/>
      <c r="I157" s="8"/>
    </row>
    <row r="158" spans="3:9" ht="12.75" customHeight="1">
      <c r="C158" s="80"/>
      <c r="D158" s="80"/>
      <c r="E158" s="4"/>
      <c r="F158" s="4"/>
      <c r="G158" s="8"/>
      <c r="H158" s="8"/>
      <c r="I158" s="8"/>
    </row>
    <row r="159" spans="3:9" ht="12.75" customHeight="1">
      <c r="C159" s="80"/>
      <c r="D159" s="80"/>
      <c r="E159" s="4"/>
      <c r="F159" s="4"/>
      <c r="G159" s="8"/>
      <c r="H159" s="8"/>
      <c r="I159" s="8"/>
    </row>
    <row r="160" spans="3:9" ht="12.75" customHeight="1">
      <c r="C160" s="80"/>
      <c r="D160" s="80"/>
      <c r="E160" s="4"/>
      <c r="F160" s="4"/>
      <c r="G160" s="8"/>
      <c r="H160" s="8"/>
      <c r="I160" s="8"/>
    </row>
    <row r="161" spans="3:9" ht="12.75" customHeight="1">
      <c r="C161" s="80"/>
      <c r="D161" s="80"/>
      <c r="E161" s="4"/>
      <c r="F161" s="4"/>
      <c r="G161" s="8"/>
      <c r="H161" s="8"/>
      <c r="I161" s="8"/>
    </row>
    <row r="162" spans="3:9" ht="12.75" customHeight="1">
      <c r="C162" s="80"/>
      <c r="D162" s="80"/>
      <c r="E162" s="4"/>
      <c r="F162" s="4"/>
      <c r="G162" s="8"/>
      <c r="H162" s="8"/>
      <c r="I162" s="8"/>
    </row>
    <row r="163" spans="3:9" ht="12.75" customHeight="1">
      <c r="C163" s="80"/>
      <c r="D163" s="80"/>
      <c r="E163" s="4"/>
      <c r="F163" s="4"/>
      <c r="G163" s="8"/>
      <c r="H163" s="8"/>
      <c r="I163" s="8"/>
    </row>
    <row r="164" spans="3:9" ht="12.75" customHeight="1">
      <c r="C164" s="80"/>
      <c r="D164" s="80"/>
      <c r="E164" s="4"/>
      <c r="F164" s="4"/>
      <c r="G164" s="8"/>
      <c r="H164" s="8"/>
      <c r="I164" s="8"/>
    </row>
    <row r="165" spans="3:9" ht="12.75" customHeight="1">
      <c r="C165" s="80"/>
      <c r="D165" s="80"/>
      <c r="E165" s="4"/>
      <c r="F165" s="4"/>
      <c r="G165" s="8"/>
      <c r="H165" s="8"/>
      <c r="I165" s="8"/>
    </row>
    <row r="166" spans="3:9" ht="12.75" customHeight="1">
      <c r="C166" s="80"/>
      <c r="D166" s="80"/>
      <c r="E166" s="4"/>
      <c r="F166" s="4"/>
      <c r="G166" s="8"/>
      <c r="H166" s="8"/>
      <c r="I166" s="8"/>
    </row>
    <row r="167" spans="3:9" ht="12.75" customHeight="1">
      <c r="C167" s="80"/>
      <c r="D167" s="80"/>
      <c r="E167" s="4"/>
      <c r="F167" s="4"/>
      <c r="G167" s="8"/>
      <c r="H167" s="8"/>
      <c r="I167" s="8"/>
    </row>
    <row r="168" spans="3:9" ht="12.75" customHeight="1">
      <c r="C168" s="80"/>
      <c r="D168" s="80"/>
      <c r="E168" s="4"/>
      <c r="F168" s="4"/>
      <c r="G168" s="8"/>
      <c r="H168" s="8"/>
      <c r="I168" s="8"/>
    </row>
    <row r="169" spans="3:9" ht="12.75" customHeight="1">
      <c r="C169" s="80"/>
      <c r="D169" s="80"/>
      <c r="E169" s="4"/>
      <c r="F169" s="4"/>
      <c r="G169" s="8"/>
      <c r="H169" s="8"/>
      <c r="I169" s="8"/>
    </row>
    <row r="170" spans="3:9" ht="12.75" customHeight="1">
      <c r="C170" s="80"/>
      <c r="D170" s="80"/>
      <c r="E170" s="4"/>
      <c r="F170" s="4"/>
      <c r="G170" s="8"/>
      <c r="H170" s="8"/>
      <c r="I170" s="8"/>
    </row>
    <row r="171" spans="3:9" ht="12.75" customHeight="1">
      <c r="C171" s="80"/>
      <c r="D171" s="80"/>
      <c r="E171" s="4"/>
      <c r="F171" s="4"/>
      <c r="G171" s="8"/>
      <c r="H171" s="8"/>
      <c r="I171" s="8"/>
    </row>
    <row r="172" spans="3:9" ht="12.75" customHeight="1">
      <c r="C172" s="80"/>
      <c r="D172" s="80"/>
      <c r="E172" s="4"/>
      <c r="F172" s="4"/>
      <c r="G172" s="8"/>
      <c r="H172" s="8"/>
      <c r="I172" s="8"/>
    </row>
    <row r="173" spans="3:9" ht="12.75" customHeight="1">
      <c r="C173" s="80"/>
      <c r="D173" s="80"/>
      <c r="E173" s="4"/>
      <c r="F173" s="4"/>
      <c r="G173" s="8"/>
      <c r="H173" s="8"/>
      <c r="I173" s="8"/>
    </row>
    <row r="174" spans="3:9" ht="12.75" customHeight="1">
      <c r="C174" s="80"/>
      <c r="D174" s="80"/>
      <c r="E174" s="4"/>
      <c r="F174" s="4"/>
      <c r="G174" s="8"/>
      <c r="H174" s="8"/>
      <c r="I174" s="8"/>
    </row>
    <row r="175" spans="3:9" ht="12.75" customHeight="1">
      <c r="C175" s="80"/>
      <c r="D175" s="80"/>
      <c r="E175" s="4"/>
      <c r="F175" s="4"/>
      <c r="G175" s="8"/>
      <c r="H175" s="8"/>
      <c r="I175" s="8"/>
    </row>
    <row r="176" spans="3:9" ht="12.75" customHeight="1">
      <c r="C176" s="80"/>
      <c r="D176" s="80"/>
      <c r="E176" s="4"/>
      <c r="F176" s="4"/>
      <c r="G176" s="8"/>
      <c r="H176" s="8"/>
      <c r="I176" s="8"/>
    </row>
    <row r="177" spans="3:9" ht="12.75" customHeight="1">
      <c r="C177" s="80"/>
      <c r="D177" s="80"/>
      <c r="E177" s="4"/>
      <c r="F177" s="4"/>
      <c r="G177" s="8"/>
      <c r="H177" s="8"/>
      <c r="I177" s="8"/>
    </row>
    <row r="178" spans="3:9" ht="12.75" customHeight="1">
      <c r="C178" s="80"/>
      <c r="D178" s="80"/>
      <c r="E178" s="4"/>
      <c r="F178" s="4"/>
      <c r="G178" s="8"/>
      <c r="H178" s="8"/>
      <c r="I178" s="8"/>
    </row>
    <row r="179" spans="3:9" ht="12.75" customHeight="1">
      <c r="C179" s="80"/>
      <c r="D179" s="80"/>
      <c r="E179" s="4"/>
      <c r="F179" s="4"/>
      <c r="G179" s="8"/>
      <c r="H179" s="8"/>
      <c r="I179" s="8"/>
    </row>
    <row r="180" spans="3:9" ht="12.75" customHeight="1">
      <c r="C180" s="80"/>
      <c r="D180" s="80"/>
      <c r="E180" s="4"/>
      <c r="F180" s="4"/>
      <c r="G180" s="8"/>
      <c r="H180" s="8"/>
      <c r="I180" s="8"/>
    </row>
    <row r="181" spans="3:9" ht="12.75" customHeight="1">
      <c r="C181" s="80"/>
      <c r="D181" s="80"/>
      <c r="E181" s="4"/>
      <c r="F181" s="4"/>
      <c r="G181" s="8"/>
      <c r="H181" s="8"/>
      <c r="I181" s="8"/>
    </row>
    <row r="182" spans="3:9" ht="12.75" customHeight="1">
      <c r="C182" s="80"/>
      <c r="D182" s="80"/>
      <c r="E182" s="4"/>
      <c r="F182" s="4"/>
      <c r="G182" s="8"/>
      <c r="H182" s="8"/>
      <c r="I182" s="8"/>
    </row>
    <row r="183" spans="3:9" ht="12.75" customHeight="1">
      <c r="C183" s="80"/>
      <c r="D183" s="80"/>
      <c r="E183" s="4"/>
      <c r="F183" s="4"/>
      <c r="G183" s="8"/>
      <c r="H183" s="8"/>
      <c r="I183" s="8"/>
    </row>
    <row r="184" spans="3:9" ht="12.75" customHeight="1">
      <c r="C184" s="80"/>
      <c r="D184" s="80"/>
      <c r="E184" s="4"/>
      <c r="F184" s="4"/>
      <c r="G184" s="8"/>
      <c r="H184" s="8"/>
      <c r="I184" s="8"/>
    </row>
    <row r="185" spans="3:9" ht="12.75" customHeight="1">
      <c r="C185" s="80"/>
      <c r="D185" s="80"/>
      <c r="E185" s="4"/>
      <c r="F185" s="4"/>
      <c r="G185" s="8"/>
      <c r="H185" s="8"/>
      <c r="I185" s="8"/>
    </row>
    <row r="186" spans="3:9" ht="12.75" customHeight="1">
      <c r="C186" s="80"/>
      <c r="D186" s="80"/>
      <c r="E186" s="4"/>
      <c r="F186" s="4"/>
      <c r="G186" s="8"/>
      <c r="H186" s="8"/>
      <c r="I186" s="8"/>
    </row>
    <row r="187" spans="3:9" ht="12.75" customHeight="1">
      <c r="C187" s="80"/>
      <c r="D187" s="80"/>
      <c r="E187" s="4"/>
      <c r="F187" s="4"/>
      <c r="G187" s="8"/>
      <c r="H187" s="8"/>
      <c r="I187" s="8"/>
    </row>
    <row r="188" spans="3:9" ht="12.75" customHeight="1">
      <c r="C188" s="80"/>
      <c r="D188" s="80"/>
      <c r="E188" s="4"/>
      <c r="F188" s="4"/>
      <c r="G188" s="8"/>
      <c r="H188" s="8"/>
      <c r="I188" s="8"/>
    </row>
    <row r="189" spans="3:9" ht="12.75" customHeight="1">
      <c r="C189" s="80"/>
      <c r="D189" s="80"/>
      <c r="E189" s="4"/>
      <c r="F189" s="4"/>
      <c r="G189" s="8"/>
      <c r="H189" s="8"/>
      <c r="I189" s="8"/>
    </row>
    <row r="190" spans="3:9" ht="12.75" customHeight="1">
      <c r="C190" s="80"/>
      <c r="D190" s="80"/>
      <c r="E190" s="4"/>
      <c r="F190" s="4"/>
      <c r="G190" s="8"/>
      <c r="H190" s="8"/>
      <c r="I190" s="8"/>
    </row>
    <row r="191" spans="3:9" ht="12.75" customHeight="1">
      <c r="C191" s="80"/>
      <c r="D191" s="80"/>
      <c r="E191" s="4"/>
      <c r="F191" s="4"/>
      <c r="G191" s="8"/>
      <c r="H191" s="8"/>
      <c r="I191" s="8"/>
    </row>
    <row r="192" spans="3:9" ht="12.75" customHeight="1">
      <c r="C192" s="80"/>
      <c r="D192" s="80"/>
      <c r="E192" s="4"/>
      <c r="F192" s="4"/>
      <c r="G192" s="8"/>
      <c r="H192" s="8"/>
      <c r="I192" s="8"/>
    </row>
    <row r="193" spans="3:9" ht="12.75" customHeight="1">
      <c r="C193" s="80"/>
      <c r="D193" s="80"/>
      <c r="E193" s="4"/>
      <c r="F193" s="4"/>
      <c r="G193" s="8"/>
      <c r="H193" s="8"/>
      <c r="I193" s="8"/>
    </row>
    <row r="194" spans="3:9" ht="12.75" customHeight="1">
      <c r="C194" s="80"/>
      <c r="D194" s="80"/>
      <c r="E194" s="4"/>
      <c r="F194" s="4"/>
      <c r="G194" s="8"/>
      <c r="H194" s="8"/>
      <c r="I194" s="8"/>
    </row>
    <row r="195" spans="3:9" ht="12.75" customHeight="1">
      <c r="C195" s="80"/>
      <c r="D195" s="80"/>
      <c r="E195" s="4"/>
      <c r="F195" s="4"/>
      <c r="G195" s="8"/>
      <c r="H195" s="8"/>
      <c r="I195" s="8"/>
    </row>
    <row r="196" spans="3:9" ht="12.75" customHeight="1">
      <c r="C196" s="80"/>
      <c r="D196" s="80"/>
      <c r="E196" s="4"/>
      <c r="F196" s="4"/>
      <c r="G196" s="8"/>
      <c r="H196" s="8"/>
      <c r="I196" s="8"/>
    </row>
    <row r="197" spans="3:9" ht="12.75" customHeight="1">
      <c r="C197" s="80"/>
      <c r="D197" s="80"/>
      <c r="E197" s="4"/>
      <c r="F197" s="4"/>
      <c r="G197" s="8"/>
      <c r="H197" s="8"/>
      <c r="I197" s="8"/>
    </row>
    <row r="198" spans="3:9" ht="12.75" customHeight="1">
      <c r="C198" s="80"/>
      <c r="D198" s="80"/>
      <c r="E198" s="4"/>
      <c r="F198" s="4"/>
      <c r="G198" s="8"/>
      <c r="H198" s="8"/>
      <c r="I198" s="8"/>
    </row>
    <row r="199" spans="3:9" ht="12.75" customHeight="1">
      <c r="C199" s="80"/>
      <c r="D199" s="80"/>
      <c r="E199" s="4"/>
      <c r="F199" s="4"/>
      <c r="G199" s="8"/>
      <c r="H199" s="8"/>
      <c r="I199" s="8"/>
    </row>
    <row r="200" spans="3:9" ht="12.75" customHeight="1">
      <c r="C200" s="80"/>
      <c r="D200" s="80"/>
      <c r="E200" s="4"/>
      <c r="F200" s="4"/>
      <c r="G200" s="8"/>
      <c r="H200" s="8"/>
      <c r="I200" s="8"/>
    </row>
    <row r="201" spans="3:9" ht="12.75" customHeight="1">
      <c r="C201" s="80"/>
      <c r="D201" s="80"/>
      <c r="E201" s="4"/>
      <c r="F201" s="4"/>
      <c r="G201" s="8"/>
      <c r="H201" s="8"/>
      <c r="I201" s="8"/>
    </row>
    <row r="202" spans="3:9" ht="12.75" customHeight="1">
      <c r="C202" s="80"/>
      <c r="D202" s="80"/>
      <c r="E202" s="4"/>
      <c r="F202" s="4"/>
      <c r="G202" s="8"/>
      <c r="H202" s="8"/>
      <c r="I202" s="8"/>
    </row>
    <row r="203" spans="3:9" ht="12.75" customHeight="1">
      <c r="C203" s="80"/>
      <c r="D203" s="80"/>
      <c r="E203" s="4"/>
      <c r="F203" s="4"/>
      <c r="G203" s="8"/>
      <c r="H203" s="8"/>
      <c r="I203" s="8"/>
    </row>
    <row r="204" spans="3:9" ht="12.75" customHeight="1">
      <c r="C204" s="80"/>
      <c r="D204" s="80"/>
      <c r="E204" s="4"/>
      <c r="F204" s="4"/>
      <c r="G204" s="8"/>
      <c r="H204" s="8"/>
      <c r="I204" s="8"/>
    </row>
    <row r="205" spans="3:9" ht="12.75" customHeight="1">
      <c r="C205" s="80"/>
      <c r="D205" s="80"/>
      <c r="E205" s="4"/>
      <c r="F205" s="4"/>
      <c r="G205" s="8"/>
      <c r="H205" s="8"/>
      <c r="I205" s="8"/>
    </row>
    <row r="206" spans="3:9" ht="12.75" customHeight="1">
      <c r="C206" s="80"/>
      <c r="D206" s="80"/>
      <c r="E206" s="4"/>
      <c r="F206" s="4"/>
      <c r="G206" s="8"/>
      <c r="H206" s="8"/>
      <c r="I206" s="8"/>
    </row>
    <row r="207" spans="3:9" ht="12.75" customHeight="1">
      <c r="C207" s="80"/>
      <c r="D207" s="80"/>
      <c r="E207" s="4"/>
      <c r="F207" s="4"/>
      <c r="G207" s="8"/>
      <c r="H207" s="8"/>
      <c r="I207" s="8"/>
    </row>
    <row r="208" spans="3:9" ht="12.75" customHeight="1">
      <c r="C208" s="80"/>
      <c r="D208" s="80"/>
      <c r="E208" s="4"/>
      <c r="F208" s="4"/>
      <c r="G208" s="8"/>
      <c r="H208" s="8"/>
      <c r="I208" s="8"/>
    </row>
    <row r="209" spans="3:9" ht="12.75" customHeight="1">
      <c r="C209" s="80"/>
      <c r="D209" s="80"/>
      <c r="E209" s="4"/>
      <c r="F209" s="4"/>
      <c r="G209" s="8"/>
      <c r="H209" s="8"/>
      <c r="I209" s="8"/>
    </row>
    <row r="210" spans="3:9" ht="12.75" customHeight="1">
      <c r="C210" s="80"/>
      <c r="D210" s="80"/>
      <c r="E210" s="4"/>
      <c r="F210" s="4"/>
      <c r="G210" s="8"/>
      <c r="H210" s="8"/>
      <c r="I210" s="8"/>
    </row>
    <row r="211" spans="3:9" ht="12.75" customHeight="1">
      <c r="C211" s="80"/>
      <c r="D211" s="80"/>
      <c r="E211" s="4"/>
      <c r="F211" s="4"/>
      <c r="G211" s="8"/>
      <c r="H211" s="8"/>
      <c r="I211" s="8"/>
    </row>
    <row r="212" spans="3:9" ht="12.75" customHeight="1">
      <c r="C212" s="80"/>
      <c r="D212" s="80"/>
      <c r="E212" s="4"/>
      <c r="F212" s="4"/>
      <c r="G212" s="8"/>
      <c r="H212" s="8"/>
      <c r="I212" s="8"/>
    </row>
    <row r="213" spans="3:9" ht="12.75" customHeight="1">
      <c r="C213" s="80"/>
      <c r="D213" s="80"/>
      <c r="E213" s="4"/>
      <c r="F213" s="4"/>
      <c r="G213" s="8"/>
      <c r="H213" s="8"/>
      <c r="I213" s="8"/>
    </row>
    <row r="214" spans="3:9" ht="12.75" customHeight="1">
      <c r="C214" s="80"/>
      <c r="D214" s="80"/>
      <c r="E214" s="4"/>
      <c r="F214" s="4"/>
      <c r="G214" s="8"/>
      <c r="H214" s="8"/>
      <c r="I214" s="8"/>
    </row>
    <row r="215" spans="3:9" ht="12.75" customHeight="1">
      <c r="C215" s="80"/>
      <c r="D215" s="80"/>
      <c r="E215" s="4"/>
      <c r="F215" s="4"/>
      <c r="G215" s="8"/>
      <c r="H215" s="8"/>
      <c r="I215" s="8"/>
    </row>
    <row r="216" spans="3:9" ht="12.75" customHeight="1">
      <c r="C216" s="80"/>
      <c r="D216" s="80"/>
      <c r="E216" s="4"/>
      <c r="F216" s="4"/>
      <c r="G216" s="8"/>
      <c r="H216" s="8"/>
      <c r="I216" s="8"/>
    </row>
    <row r="217" spans="3:9" ht="12.75" customHeight="1">
      <c r="C217" s="80"/>
      <c r="D217" s="80"/>
      <c r="E217" s="4"/>
      <c r="F217" s="4"/>
      <c r="G217" s="8"/>
      <c r="H217" s="8"/>
      <c r="I217" s="8"/>
    </row>
    <row r="218" spans="3:9" ht="12.75" customHeight="1">
      <c r="C218" s="80"/>
      <c r="D218" s="80"/>
      <c r="E218" s="4"/>
      <c r="F218" s="4"/>
      <c r="G218" s="8"/>
      <c r="H218" s="8"/>
      <c r="I218" s="8"/>
    </row>
    <row r="219" spans="3:9" ht="12.75" customHeight="1">
      <c r="C219" s="80"/>
      <c r="D219" s="80"/>
      <c r="E219" s="4"/>
      <c r="F219" s="4"/>
      <c r="G219" s="8"/>
      <c r="H219" s="8"/>
      <c r="I219" s="8"/>
    </row>
    <row r="220" spans="3:9" ht="12.75" customHeight="1">
      <c r="C220" s="80"/>
      <c r="D220" s="80"/>
      <c r="E220" s="4"/>
      <c r="F220" s="4"/>
      <c r="G220" s="8"/>
      <c r="H220" s="8"/>
      <c r="I220" s="8"/>
    </row>
    <row r="221" spans="3:9" ht="12.75" customHeight="1">
      <c r="C221" s="80"/>
      <c r="D221" s="80"/>
      <c r="E221" s="4"/>
      <c r="F221" s="4"/>
      <c r="G221" s="8"/>
      <c r="H221" s="8"/>
      <c r="I221" s="8"/>
    </row>
    <row r="222" spans="3:9" ht="12.75" customHeight="1">
      <c r="C222" s="80"/>
      <c r="D222" s="80"/>
      <c r="E222" s="4"/>
      <c r="F222" s="4"/>
      <c r="G222" s="8"/>
      <c r="H222" s="8"/>
      <c r="I222" s="8"/>
    </row>
    <row r="223" spans="3:9" ht="12.75" customHeight="1">
      <c r="C223" s="80"/>
      <c r="D223" s="80"/>
      <c r="E223" s="4"/>
      <c r="F223" s="4"/>
      <c r="G223" s="8"/>
      <c r="H223" s="8"/>
      <c r="I223" s="8"/>
    </row>
    <row r="224" spans="3:9" ht="12.75" customHeight="1">
      <c r="C224" s="80"/>
      <c r="D224" s="80"/>
      <c r="E224" s="4"/>
      <c r="F224" s="4"/>
      <c r="G224" s="8"/>
      <c r="H224" s="8"/>
      <c r="I224" s="8"/>
    </row>
    <row r="225" spans="3:9" ht="12.75" customHeight="1">
      <c r="C225" s="80"/>
      <c r="D225" s="80"/>
      <c r="E225" s="4"/>
      <c r="F225" s="4"/>
      <c r="G225" s="8"/>
      <c r="H225" s="8"/>
      <c r="I225" s="8"/>
    </row>
    <row r="226" spans="3:9" ht="12.75" customHeight="1">
      <c r="C226" s="80"/>
      <c r="D226" s="80"/>
      <c r="E226" s="4"/>
      <c r="F226" s="4"/>
      <c r="G226" s="8"/>
      <c r="H226" s="8"/>
      <c r="I226" s="8"/>
    </row>
    <row r="227" spans="3:9" ht="12.75" customHeight="1">
      <c r="C227" s="80"/>
      <c r="D227" s="80"/>
      <c r="E227" s="4"/>
      <c r="F227" s="4"/>
      <c r="G227" s="8"/>
      <c r="H227" s="8"/>
      <c r="I227" s="8"/>
    </row>
    <row r="228" spans="3:9" ht="12.75" customHeight="1">
      <c r="C228" s="80"/>
      <c r="D228" s="80"/>
      <c r="E228" s="4"/>
      <c r="F228" s="4"/>
      <c r="G228" s="8"/>
      <c r="H228" s="8"/>
      <c r="I228" s="8"/>
    </row>
    <row r="229" spans="3:9" ht="12.75" customHeight="1">
      <c r="C229" s="80"/>
      <c r="D229" s="80"/>
      <c r="E229" s="4"/>
      <c r="F229" s="4"/>
      <c r="G229" s="8"/>
      <c r="H229" s="8"/>
      <c r="I229" s="8"/>
    </row>
    <row r="230" spans="3:9" ht="12.75" customHeight="1">
      <c r="C230" s="80"/>
      <c r="D230" s="80"/>
      <c r="E230" s="4"/>
      <c r="F230" s="4"/>
      <c r="G230" s="8"/>
      <c r="H230" s="8"/>
      <c r="I230" s="8"/>
    </row>
    <row r="231" spans="3:9" ht="12.75" customHeight="1">
      <c r="C231" s="80"/>
      <c r="D231" s="80"/>
      <c r="E231" s="4"/>
      <c r="F231" s="4"/>
      <c r="G231" s="8"/>
      <c r="H231" s="8"/>
      <c r="I231" s="8"/>
    </row>
    <row r="232" spans="3:9" ht="12.75" customHeight="1">
      <c r="C232" s="80"/>
      <c r="D232" s="80"/>
      <c r="E232" s="4"/>
      <c r="F232" s="4"/>
      <c r="G232" s="8"/>
      <c r="H232" s="8"/>
      <c r="I232" s="8"/>
    </row>
    <row r="233" spans="3:9" ht="12.75" customHeight="1">
      <c r="C233" s="80"/>
      <c r="D233" s="80"/>
      <c r="E233" s="4"/>
      <c r="F233" s="4"/>
      <c r="G233" s="8"/>
      <c r="H233" s="8"/>
      <c r="I233" s="8"/>
    </row>
    <row r="234" spans="3:9" ht="12.75" customHeight="1">
      <c r="C234" s="80"/>
      <c r="D234" s="80"/>
      <c r="E234" s="4"/>
      <c r="F234" s="4"/>
      <c r="G234" s="8"/>
      <c r="H234" s="8"/>
      <c r="I234" s="8"/>
    </row>
    <row r="235" spans="3:9" ht="12.75" customHeight="1">
      <c r="C235" s="80"/>
      <c r="D235" s="80"/>
      <c r="E235" s="4"/>
      <c r="F235" s="4"/>
      <c r="G235" s="8"/>
      <c r="H235" s="8"/>
      <c r="I235" s="8"/>
    </row>
    <row r="236" spans="3:9" ht="12.75" customHeight="1">
      <c r="C236" s="80"/>
      <c r="D236" s="80"/>
      <c r="E236" s="4"/>
      <c r="F236" s="4"/>
      <c r="G236" s="8"/>
      <c r="H236" s="8"/>
      <c r="I236" s="8"/>
    </row>
    <row r="237" spans="3:9" ht="12.75" customHeight="1">
      <c r="C237" s="80"/>
      <c r="D237" s="80"/>
      <c r="E237" s="4"/>
      <c r="F237" s="4"/>
      <c r="G237" s="8"/>
      <c r="H237" s="8"/>
      <c r="I237" s="8"/>
    </row>
    <row r="238" spans="3:9" ht="12.75" customHeight="1">
      <c r="C238" s="80"/>
      <c r="D238" s="80"/>
      <c r="E238" s="4"/>
      <c r="F238" s="4"/>
      <c r="G238" s="8"/>
      <c r="H238" s="8"/>
      <c r="I238" s="8"/>
    </row>
    <row r="239" spans="3:9" ht="12.75" customHeight="1">
      <c r="C239" s="80"/>
      <c r="D239" s="80"/>
      <c r="E239" s="4"/>
      <c r="F239" s="4"/>
      <c r="G239" s="8"/>
      <c r="H239" s="8"/>
      <c r="I239" s="8"/>
    </row>
    <row r="240" spans="3:9" ht="12.75" customHeight="1">
      <c r="C240" s="80"/>
      <c r="D240" s="80"/>
      <c r="E240" s="4"/>
      <c r="F240" s="4"/>
      <c r="G240" s="8"/>
      <c r="H240" s="8"/>
      <c r="I240" s="8"/>
    </row>
    <row r="241" spans="3:9" ht="12.75" customHeight="1">
      <c r="C241" s="80"/>
      <c r="D241" s="80"/>
      <c r="E241" s="4"/>
      <c r="F241" s="4"/>
      <c r="G241" s="8"/>
      <c r="H241" s="8"/>
      <c r="I241" s="8"/>
    </row>
    <row r="242" spans="3:9" ht="12.75" customHeight="1">
      <c r="C242" s="80"/>
      <c r="D242" s="80"/>
      <c r="E242" s="4"/>
      <c r="F242" s="4"/>
      <c r="G242" s="8"/>
      <c r="H242" s="8"/>
      <c r="I242" s="8"/>
    </row>
    <row r="243" spans="3:9" ht="12.75" customHeight="1">
      <c r="C243" s="80"/>
      <c r="D243" s="80"/>
      <c r="E243" s="4"/>
      <c r="F243" s="4"/>
      <c r="G243" s="8"/>
      <c r="H243" s="8"/>
      <c r="I243" s="8"/>
    </row>
    <row r="244" spans="3:9" ht="12.75" customHeight="1">
      <c r="C244" s="80"/>
      <c r="D244" s="80"/>
      <c r="E244" s="4"/>
      <c r="F244" s="4"/>
      <c r="G244" s="8"/>
      <c r="H244" s="8"/>
      <c r="I244" s="8"/>
    </row>
    <row r="245" spans="3:9" ht="12.75" customHeight="1">
      <c r="C245" s="80"/>
      <c r="D245" s="80"/>
      <c r="E245" s="4"/>
      <c r="F245" s="4"/>
      <c r="G245" s="8"/>
      <c r="H245" s="8"/>
      <c r="I245" s="8"/>
    </row>
    <row r="246" spans="3:9" ht="12.75" customHeight="1">
      <c r="C246" s="80"/>
      <c r="D246" s="80"/>
      <c r="E246" s="4"/>
      <c r="F246" s="4"/>
      <c r="G246" s="8"/>
      <c r="H246" s="8"/>
      <c r="I246" s="8"/>
    </row>
    <row r="247" spans="3:9" ht="12.75" customHeight="1">
      <c r="C247" s="80"/>
      <c r="D247" s="80"/>
      <c r="E247" s="4"/>
      <c r="F247" s="4"/>
      <c r="G247" s="8"/>
      <c r="H247" s="8"/>
      <c r="I247" s="8"/>
    </row>
    <row r="248" spans="3:9" ht="12.75" customHeight="1">
      <c r="C248" s="80"/>
      <c r="D248" s="80"/>
      <c r="E248" s="4"/>
      <c r="F248" s="4"/>
      <c r="G248" s="8"/>
      <c r="H248" s="8"/>
      <c r="I248" s="8"/>
    </row>
    <row r="249" spans="3:9" ht="12.75" customHeight="1">
      <c r="C249" s="80"/>
      <c r="D249" s="80"/>
      <c r="E249" s="4"/>
      <c r="F249" s="4"/>
      <c r="G249" s="8"/>
      <c r="H249" s="8"/>
      <c r="I249" s="8"/>
    </row>
    <row r="250" spans="3:9" ht="12.75" customHeight="1">
      <c r="C250" s="80"/>
      <c r="D250" s="80"/>
      <c r="E250" s="4"/>
      <c r="F250" s="4"/>
      <c r="G250" s="8"/>
      <c r="H250" s="8"/>
      <c r="I250" s="8"/>
    </row>
    <row r="251" spans="3:9" ht="12.75" customHeight="1">
      <c r="C251" s="80"/>
      <c r="D251" s="80"/>
      <c r="E251" s="4"/>
      <c r="F251" s="4"/>
      <c r="G251" s="8"/>
      <c r="H251" s="8"/>
      <c r="I251" s="8"/>
    </row>
    <row r="252" spans="3:9" ht="12.75" customHeight="1">
      <c r="C252" s="80"/>
      <c r="D252" s="80"/>
      <c r="E252" s="4"/>
      <c r="F252" s="4"/>
      <c r="G252" s="8"/>
      <c r="H252" s="8"/>
      <c r="I252" s="8"/>
    </row>
    <row r="253" spans="3:9" ht="12.75" customHeight="1">
      <c r="C253" s="80"/>
      <c r="D253" s="80"/>
      <c r="E253" s="4"/>
      <c r="F253" s="4"/>
      <c r="G253" s="8"/>
      <c r="H253" s="8"/>
      <c r="I253" s="8"/>
    </row>
    <row r="254" spans="3:9" ht="12.75" customHeight="1">
      <c r="C254" s="80"/>
      <c r="D254" s="80"/>
      <c r="E254" s="4"/>
      <c r="F254" s="4"/>
      <c r="G254" s="8"/>
      <c r="H254" s="8"/>
      <c r="I254" s="8"/>
    </row>
    <row r="255" spans="3:9" ht="12.75" customHeight="1">
      <c r="C255" s="80"/>
      <c r="D255" s="80"/>
      <c r="E255" s="4"/>
      <c r="F255" s="4"/>
      <c r="G255" s="8"/>
      <c r="H255" s="8"/>
      <c r="I255" s="8"/>
    </row>
    <row r="256" spans="3:9" ht="12.75" customHeight="1">
      <c r="C256" s="80"/>
      <c r="D256" s="80"/>
      <c r="E256" s="4"/>
      <c r="F256" s="4"/>
      <c r="G256" s="8"/>
      <c r="H256" s="8"/>
      <c r="I256" s="8"/>
    </row>
    <row r="257" spans="3:9" ht="12.75" customHeight="1">
      <c r="C257" s="80"/>
      <c r="D257" s="80"/>
      <c r="E257" s="4"/>
      <c r="F257" s="4"/>
      <c r="G257" s="8"/>
      <c r="H257" s="8"/>
      <c r="I257" s="8"/>
    </row>
    <row r="258" spans="3:9" ht="12.75" customHeight="1">
      <c r="C258" s="80"/>
      <c r="D258" s="80"/>
      <c r="E258" s="4"/>
      <c r="F258" s="4"/>
      <c r="G258" s="8"/>
      <c r="H258" s="8"/>
      <c r="I258" s="8"/>
    </row>
    <row r="259" spans="3:9" ht="12.75" customHeight="1">
      <c r="C259" s="80"/>
      <c r="D259" s="80"/>
      <c r="E259" s="4"/>
      <c r="F259" s="4"/>
      <c r="G259" s="8"/>
      <c r="H259" s="8"/>
      <c r="I259" s="8"/>
    </row>
    <row r="260" spans="3:9" ht="12.75" customHeight="1">
      <c r="C260" s="80"/>
      <c r="D260" s="80"/>
      <c r="E260" s="4"/>
      <c r="F260" s="4"/>
      <c r="G260" s="8"/>
      <c r="H260" s="8"/>
      <c r="I260" s="8"/>
    </row>
    <row r="261" spans="3:9" ht="12.75" customHeight="1">
      <c r="C261" s="80"/>
      <c r="D261" s="80"/>
      <c r="E261" s="4"/>
      <c r="F261" s="4"/>
      <c r="G261" s="8"/>
      <c r="H261" s="8"/>
      <c r="I261" s="8"/>
    </row>
    <row r="262" spans="3:9" ht="12.75" customHeight="1">
      <c r="C262" s="80"/>
      <c r="D262" s="80"/>
      <c r="E262" s="4"/>
      <c r="F262" s="4"/>
      <c r="G262" s="8"/>
      <c r="H262" s="8"/>
      <c r="I262" s="8"/>
    </row>
    <row r="263" spans="3:9" ht="12.75" customHeight="1">
      <c r="C263" s="80"/>
      <c r="D263" s="80"/>
      <c r="E263" s="4"/>
      <c r="F263" s="4"/>
      <c r="G263" s="8"/>
      <c r="H263" s="8"/>
      <c r="I263" s="8"/>
    </row>
    <row r="264" spans="3:9" ht="12.75" customHeight="1">
      <c r="C264" s="80"/>
      <c r="D264" s="80"/>
      <c r="E264" s="4"/>
      <c r="F264" s="4"/>
      <c r="G264" s="8"/>
      <c r="H264" s="8"/>
      <c r="I264" s="8"/>
    </row>
    <row r="265" spans="3:9" ht="12.75" customHeight="1">
      <c r="C265" s="80"/>
      <c r="D265" s="80"/>
      <c r="E265" s="4"/>
      <c r="F265" s="4"/>
      <c r="G265" s="8"/>
      <c r="H265" s="8"/>
      <c r="I265" s="8"/>
    </row>
    <row r="266" spans="3:9" ht="12.75" customHeight="1">
      <c r="C266" s="80"/>
      <c r="D266" s="80"/>
      <c r="E266" s="4"/>
      <c r="F266" s="4"/>
      <c r="G266" s="8"/>
      <c r="H266" s="8"/>
      <c r="I266" s="8"/>
    </row>
    <row r="267" spans="3:9" ht="12.75" customHeight="1">
      <c r="C267" s="80"/>
      <c r="D267" s="80"/>
      <c r="E267" s="4"/>
      <c r="F267" s="4"/>
      <c r="G267" s="8"/>
      <c r="H267" s="8"/>
      <c r="I267" s="8"/>
    </row>
    <row r="268" spans="3:9" ht="12.75" customHeight="1">
      <c r="C268" s="80"/>
      <c r="D268" s="80"/>
      <c r="E268" s="4"/>
      <c r="F268" s="4"/>
      <c r="G268" s="8"/>
      <c r="H268" s="8"/>
      <c r="I268" s="8"/>
    </row>
    <row r="269" spans="3:9" ht="12.75" customHeight="1">
      <c r="C269" s="80"/>
      <c r="D269" s="80"/>
      <c r="E269" s="4"/>
      <c r="F269" s="4"/>
      <c r="G269" s="8"/>
      <c r="H269" s="8"/>
      <c r="I269" s="8"/>
    </row>
    <row r="270" spans="3:9" ht="12.75" customHeight="1">
      <c r="C270" s="80"/>
      <c r="D270" s="80"/>
      <c r="E270" s="4"/>
      <c r="F270" s="4"/>
      <c r="G270" s="8"/>
      <c r="H270" s="8"/>
      <c r="I270" s="8"/>
    </row>
    <row r="271" spans="3:9" ht="12.75" customHeight="1">
      <c r="C271" s="80"/>
      <c r="D271" s="80"/>
      <c r="E271" s="4"/>
      <c r="F271" s="4"/>
      <c r="G271" s="8"/>
      <c r="H271" s="8"/>
      <c r="I271" s="8"/>
    </row>
    <row r="272" spans="3:9" ht="12.75" customHeight="1">
      <c r="C272" s="80"/>
      <c r="D272" s="80"/>
      <c r="E272" s="4"/>
      <c r="F272" s="4"/>
      <c r="G272" s="8"/>
      <c r="H272" s="8"/>
      <c r="I272" s="8"/>
    </row>
    <row r="273" spans="3:9" ht="12.75" customHeight="1">
      <c r="C273" s="80"/>
      <c r="D273" s="80"/>
      <c r="E273" s="4"/>
      <c r="F273" s="4"/>
      <c r="G273" s="8"/>
      <c r="H273" s="8"/>
      <c r="I273" s="8"/>
    </row>
    <row r="274" spans="3:9" ht="12.75" customHeight="1">
      <c r="C274" s="80"/>
      <c r="D274" s="80"/>
      <c r="E274" s="4"/>
      <c r="F274" s="4"/>
      <c r="G274" s="8"/>
      <c r="H274" s="8"/>
      <c r="I274" s="8"/>
    </row>
    <row r="275" spans="3:9" ht="12.75" customHeight="1">
      <c r="C275" s="80"/>
      <c r="D275" s="80"/>
      <c r="E275" s="4"/>
      <c r="F275" s="4"/>
      <c r="G275" s="8"/>
      <c r="H275" s="8"/>
      <c r="I275" s="8"/>
    </row>
    <row r="276" spans="3:9" ht="12.75" customHeight="1">
      <c r="C276" s="80"/>
      <c r="D276" s="80"/>
      <c r="E276" s="4"/>
      <c r="F276" s="4"/>
      <c r="G276" s="8"/>
      <c r="H276" s="8"/>
      <c r="I276" s="8"/>
    </row>
    <row r="277" spans="3:9" ht="12.75" customHeight="1">
      <c r="C277" s="80"/>
      <c r="D277" s="80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2025-11-14T14:46:07Z</dcterms:modified>
</cp:coreProperties>
</file>