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HO" sheetId="1" r:id="rId4"/>
  </sheets>
  <definedNames/>
  <calcPr/>
  <extLst>
    <ext uri="GoogleSheetsCustomDataVersion2">
      <go:sheetsCustomData xmlns:go="http://customooxmlschemas.google.com/" r:id="rId5" roundtripDataChecksum="TDCDug8xfEyQZHshPSmOrfDKqe4KiFTMyyx6QH79S6M="/>
    </ext>
  </extLst>
</workbook>
</file>

<file path=xl/sharedStrings.xml><?xml version="1.0" encoding="utf-8"?>
<sst xmlns="http://schemas.openxmlformats.org/spreadsheetml/2006/main" count="125" uniqueCount="91">
  <si>
    <t>ANEXO I - Incisos</t>
  </si>
  <si>
    <t>Sigla: TJAM</t>
  </si>
  <si>
    <t>Nome do Órgão: TRIBUNAL DE JUSTIÇA DO AMAZONAS</t>
  </si>
  <si>
    <t>JOMAR RICARDO SAUNDERS FERNANDES</t>
  </si>
  <si>
    <t>Responsável pela Informação: SECRETÁRIA DE ORÇAMENTO E FINANÇAS</t>
  </si>
  <si>
    <t>Mês de Referência: JULHO 2026</t>
  </si>
  <si>
    <t>Data da Publicação: 17/08/2026</t>
  </si>
  <si>
    <t>Inciso I – Despesas com Pessoal e Encargos</t>
  </si>
  <si>
    <t>TJAM</t>
  </si>
  <si>
    <t>FUNJEAM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</si>
  <si>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</si>
  <si>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</si>
  <si>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</si>
  <si>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</si>
  <si>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</si>
  <si>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</si>
  <si>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</si>
  <si>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</si>
  <si>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</si>
  <si>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</si>
  <si>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</si>
  <si>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TOTAL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</si>
  <si>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</si>
  <si>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</si>
  <si>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</si>
  <si>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</si>
  <si>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</si>
  <si>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</si>
  <si>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</si>
  <si>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</si>
  <si>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</si>
  <si>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</si>
  <si>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</si>
  <si>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</si>
  <si>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</si>
  <si>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</si>
  <si>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</si>
  <si>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</si>
  <si>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</si>
  <si>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</si>
  <si>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</si>
  <si>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</si>
  <si>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</si>
  <si>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</si>
  <si>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</si>
  <si>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</si>
  <si>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</si>
  <si>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</si>
  <si>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</si>
  <si>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</si>
  <si>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</si>
  <si>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</si>
  <si>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</si>
  <si>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</si>
  <si>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</si>
  <si>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</si>
  <si>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</si>
  <si>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</si>
  <si>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</si>
  <si>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</si>
  <si>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</si>
  <si>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</si>
  <si>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</si>
  <si>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</si>
  <si>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</si>
  <si>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</si>
  <si>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</si>
  <si>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</si>
  <si>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</si>
  <si>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</si>
  <si>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</si>
  <si>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</si>
  <si>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</si>
  <si>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</si>
  <si>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</si>
  <si>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</si>
  <si>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</si>
  <si>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</si>
  <si>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</si>
  <si>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-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</si>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</sst>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\-??_-;_-@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sz val="12.0"/>
      <color theme="1"/>
      <name val="Arial"/>
    </font>
    <font/>
    <font>
      <b/>
      <sz val="10.0"/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4" xfId="0" applyAlignment="1" applyFont="1" applyNumberFormat="1">
      <alignment horizontal="right" vertical="center"/>
    </xf>
    <xf borderId="0" fillId="0" fontId="2" numFmtId="164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left"/>
    </xf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left" vertical="center"/>
    </xf>
    <xf borderId="0" fillId="0" fontId="2" numFmtId="164" xfId="0" applyFont="1" applyNumberFormat="1"/>
    <xf borderId="0" fillId="0" fontId="3" numFmtId="0" xfId="0" applyAlignment="1" applyFont="1">
      <alignment horizontal="left" vertical="center"/>
    </xf>
    <xf borderId="5" fillId="0" fontId="3" numFmtId="0" xfId="0" applyAlignment="1" applyBorder="1" applyFont="1">
      <alignment horizontal="left" vertical="center"/>
    </xf>
    <xf borderId="6" fillId="0" fontId="2" numFmtId="0" xfId="0" applyAlignment="1" applyBorder="1" applyFont="1">
      <alignment horizontal="left" vertical="center"/>
    </xf>
    <xf borderId="6" fillId="0" fontId="2" numFmtId="4" xfId="0" applyAlignment="1" applyBorder="1" applyFont="1" applyNumberFormat="1">
      <alignment horizontal="right" vertical="center"/>
    </xf>
    <xf borderId="0" fillId="0" fontId="5" numFmtId="164" xfId="0" applyAlignment="1" applyFont="1" applyNumberFormat="1">
      <alignment horizontal="center" vertical="center"/>
    </xf>
    <xf borderId="4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4" fillId="0" fontId="3" numFmtId="164" xfId="0" applyAlignment="1" applyBorder="1" applyFont="1" applyNumberFormat="1">
      <alignment horizontal="right" shrinkToFit="0" vertical="center" wrapText="1"/>
    </xf>
    <xf borderId="0" fillId="0" fontId="5" numFmtId="164" xfId="0" applyAlignment="1" applyFont="1" applyNumberFormat="1">
      <alignment horizontal="left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4" fillId="0" fontId="3" numFmtId="39" xfId="0" applyAlignment="1" applyBorder="1" applyFont="1" applyNumberFormat="1">
      <alignment horizontal="right" shrinkToFit="0" wrapText="1"/>
    </xf>
    <xf borderId="4" fillId="0" fontId="3" numFmtId="39" xfId="0" applyAlignment="1" applyBorder="1" applyFont="1" applyNumberFormat="1">
      <alignment horizontal="center" shrinkToFit="0" wrapText="1"/>
    </xf>
    <xf borderId="0" fillId="0" fontId="3" numFmtId="164" xfId="0" applyAlignment="1" applyFont="1" applyNumberFormat="1">
      <alignment horizontal="center" shrinkToFit="0" vertical="center" wrapText="1"/>
    </xf>
    <xf borderId="4" fillId="0" fontId="3" numFmtId="39" xfId="0" applyAlignment="1" applyBorder="1" applyFont="1" applyNumberFormat="1">
      <alignment horizontal="right" shrinkToFit="0" vertical="top" wrapText="1"/>
    </xf>
    <xf borderId="4" fillId="0" fontId="2" numFmtId="0" xfId="0" applyAlignment="1" applyBorder="1" applyFont="1">
      <alignment horizontal="left"/>
    </xf>
    <xf borderId="0" fillId="0" fontId="3" numFmtId="164" xfId="0" applyAlignment="1" applyFont="1" applyNumberFormat="1">
      <alignment horizontal="center" readingOrder="0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4" fillId="0" fontId="3" numFmtId="164" xfId="0" applyAlignment="1" applyBorder="1" applyFont="1" applyNumberFormat="1">
      <alignment shrinkToFit="0" vertical="center" wrapText="1"/>
    </xf>
    <xf borderId="9" fillId="0" fontId="3" numFmtId="0" xfId="0" applyAlignment="1" applyBorder="1" applyFont="1">
      <alignment horizontal="left" vertical="center"/>
    </xf>
    <xf borderId="0" fillId="0" fontId="2" numFmtId="164" xfId="0" applyAlignment="1" applyFont="1" applyNumberFormat="1">
      <alignment horizontal="right" vertical="center"/>
    </xf>
    <xf borderId="10" fillId="0" fontId="3" numFmtId="0" xfId="0" applyAlignment="1" applyBorder="1" applyFont="1">
      <alignment horizontal="left" shrinkToFit="0" vertical="center" wrapText="1"/>
    </xf>
    <xf borderId="11" fillId="0" fontId="3" numFmtId="0" xfId="0" applyAlignment="1" applyBorder="1" applyFont="1">
      <alignment horizontal="left" shrinkToFit="0" vertical="center" wrapText="1"/>
    </xf>
    <xf borderId="11" fillId="0" fontId="3" numFmtId="164" xfId="0" applyAlignment="1" applyBorder="1" applyFont="1" applyNumberFormat="1">
      <alignment horizontal="right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3" fillId="0" fontId="3" numFmtId="164" xfId="0" applyAlignment="1" applyBorder="1" applyFont="1" applyNumberFormat="1">
      <alignment horizontal="right" shrinkToFit="0" vertical="center" wrapText="1"/>
    </xf>
    <xf borderId="0" fillId="0" fontId="2" numFmtId="4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4" xfId="0" applyAlignment="1" applyFont="1" applyNumberFormat="1">
      <alignment horizontal="left" readingOrder="0"/>
    </xf>
    <xf borderId="0" fillId="0" fontId="2" numFmtId="4" xfId="0" applyAlignment="1" applyFont="1" applyNumberFormat="1">
      <alignment horizontal="left"/>
    </xf>
    <xf borderId="12" fillId="0" fontId="3" numFmtId="0" xfId="0" applyAlignment="1" applyBorder="1" applyFont="1">
      <alignment horizontal="left" shrinkToFit="0" vertical="center" wrapText="1"/>
    </xf>
    <xf borderId="12" fillId="0" fontId="3" numFmtId="164" xfId="0" applyAlignment="1" applyBorder="1" applyFont="1" applyNumberFormat="1">
      <alignment horizontal="right" shrinkToFit="0" vertical="center" wrapText="1"/>
    </xf>
    <xf borderId="0" fillId="0" fontId="2" numFmtId="39" xfId="0" applyAlignment="1" applyFont="1" applyNumberFormat="1">
      <alignment horizontal="left"/>
    </xf>
    <xf borderId="0" fillId="0" fontId="2" numFmtId="164" xfId="0" applyAlignment="1" applyFont="1" applyNumberFormat="1">
      <alignment horizontal="center" shrinkToFit="0" vertical="center" wrapText="1"/>
    </xf>
    <xf borderId="0" fillId="0" fontId="2" numFmtId="39" xfId="0" applyAlignment="1" applyFont="1" applyNumberFormat="1">
      <alignment horizontal="center" vertical="center"/>
    </xf>
    <xf borderId="3" fillId="0" fontId="3" numFmtId="0" xfId="0" applyAlignment="1" applyBorder="1" applyFont="1">
      <alignment horizontal="left" shrinkToFit="0" vertical="center" wrapText="1"/>
    </xf>
    <xf borderId="3" fillId="0" fontId="3" numFmtId="4" xfId="0" applyAlignment="1" applyBorder="1" applyFont="1" applyNumberFormat="1">
      <alignment horizontal="right" shrinkToFit="0" vertical="center" wrapText="1"/>
    </xf>
    <xf borderId="12" fillId="0" fontId="3" numFmtId="164" xfId="0" applyAlignment="1" applyBorder="1" applyFont="1" applyNumberFormat="1">
      <alignment horizontal="right" readingOrder="0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8" fillId="0" fontId="4" numFmtId="0" xfId="0" applyBorder="1" applyFont="1"/>
    <xf borderId="11" fillId="0" fontId="3" numFmtId="4" xfId="0" applyAlignment="1" applyBorder="1" applyFont="1" applyNumberFormat="1">
      <alignment horizontal="right" shrinkToFit="0" vertical="center" wrapText="1"/>
    </xf>
    <xf borderId="14" fillId="2" fontId="3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ont="1">
      <alignment horizontal="left" shrinkToFit="0" vertical="center" wrapText="1"/>
    </xf>
    <xf borderId="4" fillId="0" fontId="3" numFmtId="4" xfId="0" applyAlignment="1" applyBorder="1" applyFont="1" applyNumberFormat="1">
      <alignment readingOrder="0"/>
    </xf>
    <xf borderId="16" fillId="2" fontId="3" numFmtId="164" xfId="0" applyAlignment="1" applyBorder="1" applyFont="1" applyNumberFormat="1">
      <alignment horizontal="right" shrinkToFit="0" vertical="center" wrapText="1"/>
    </xf>
    <xf borderId="17" fillId="2" fontId="2" numFmtId="164" xfId="0" applyAlignment="1" applyBorder="1" applyFont="1" applyNumberFormat="1">
      <alignment horizontal="center" vertical="center"/>
    </xf>
    <xf borderId="17" fillId="2" fontId="2" numFmtId="164" xfId="0" applyAlignment="1" applyBorder="1" applyFont="1" applyNumberFormat="1">
      <alignment horizontal="left"/>
    </xf>
    <xf borderId="17" fillId="2" fontId="2" numFmtId="0" xfId="0" applyAlignment="1" applyBorder="1" applyFont="1">
      <alignment horizontal="left"/>
    </xf>
    <xf borderId="4" fillId="2" fontId="3" numFmtId="164" xfId="0" applyAlignment="1" applyBorder="1" applyFont="1" applyNumberFormat="1">
      <alignment horizontal="right" shrinkToFit="0" vertical="center" wrapText="1"/>
    </xf>
    <xf borderId="0" fillId="0" fontId="2" numFmtId="4" xfId="0" applyAlignment="1" applyFont="1" applyNumberFormat="1">
      <alignment horizontal="center" shrinkToFit="0" vertical="center" wrapText="1"/>
    </xf>
    <xf borderId="0" fillId="0" fontId="2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left"/>
    </xf>
    <xf borderId="0" fillId="0" fontId="2" numFmtId="4" xfId="0" applyAlignment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4" xfId="0" applyAlignment="1" applyFont="1" applyNumberFormat="1">
      <alignment horizontal="right"/>
    </xf>
    <xf borderId="0" fillId="0" fontId="2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62.25"/>
    <col customWidth="1" min="3" max="3" width="19.75"/>
    <col customWidth="1" hidden="1" min="4" max="4" width="17.38"/>
    <col customWidth="1" hidden="1" min="5" max="5" width="15.88"/>
    <col customWidth="1" hidden="1" min="6" max="6" width="15.25"/>
    <col customWidth="1" min="7" max="7" width="14.25"/>
    <col customWidth="1" min="8" max="8" width="12.38"/>
    <col customWidth="1" min="9" max="9" width="11.75"/>
    <col customWidth="1" min="10" max="10" width="12.75"/>
    <col customWidth="1" min="11" max="24" width="8.0"/>
  </cols>
  <sheetData>
    <row r="1" ht="15.75" customHeight="1">
      <c r="A1" s="1" t="s">
        <v>0</v>
      </c>
      <c r="B1" s="2"/>
      <c r="C1" s="3"/>
      <c r="D1" s="3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15.75" customHeight="1">
      <c r="A2" s="1"/>
      <c r="B2" s="2"/>
      <c r="C2" s="3"/>
      <c r="D2" s="3"/>
      <c r="E2" s="4"/>
      <c r="F2" s="4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8.75" customHeight="1">
      <c r="A3" s="7" t="s">
        <v>1</v>
      </c>
      <c r="B3" s="8"/>
      <c r="C3" s="9"/>
      <c r="D3" s="10"/>
      <c r="E3" s="4"/>
      <c r="F3" s="4"/>
      <c r="G3" s="11"/>
    </row>
    <row r="4" ht="18.75" customHeight="1">
      <c r="A4" s="7" t="s">
        <v>2</v>
      </c>
      <c r="B4" s="8"/>
      <c r="C4" s="9"/>
      <c r="D4" s="10"/>
      <c r="E4" s="4"/>
      <c r="F4" s="4"/>
      <c r="G4" s="11"/>
    </row>
    <row r="5" ht="18.75" customHeight="1">
      <c r="A5" s="7" t="s">
        <v>3</v>
      </c>
      <c r="B5" s="8"/>
      <c r="C5" s="9"/>
      <c r="D5" s="10"/>
      <c r="E5" s="4"/>
      <c r="F5" s="4"/>
      <c r="G5" s="5"/>
    </row>
    <row r="6" ht="18.75" customHeight="1">
      <c r="A6" s="7" t="s">
        <v>4</v>
      </c>
      <c r="B6" s="8"/>
      <c r="C6" s="9"/>
      <c r="D6" s="10"/>
      <c r="E6" s="4"/>
      <c r="F6" s="4"/>
      <c r="G6" s="5"/>
    </row>
    <row r="7" ht="18.75" customHeight="1">
      <c r="A7" s="7" t="s">
        <v>5</v>
      </c>
      <c r="B7" s="8"/>
      <c r="C7" s="9"/>
      <c r="D7" s="10"/>
      <c r="E7" s="4"/>
      <c r="F7" s="4"/>
      <c r="G7" s="5"/>
    </row>
    <row r="8" ht="18.75" customHeight="1">
      <c r="A8" s="7" t="s">
        <v>6</v>
      </c>
      <c r="B8" s="8"/>
      <c r="C8" s="9"/>
      <c r="D8" s="10"/>
      <c r="E8" s="4"/>
      <c r="F8" s="4"/>
      <c r="G8" s="5"/>
    </row>
    <row r="9" ht="12.0" customHeight="1">
      <c r="A9" s="12"/>
      <c r="B9" s="2"/>
      <c r="C9" s="3"/>
      <c r="D9" s="3"/>
      <c r="E9" s="4"/>
      <c r="F9" s="4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18.75" customHeight="1">
      <c r="A10" s="13" t="s">
        <v>7</v>
      </c>
      <c r="B10" s="14"/>
      <c r="C10" s="15"/>
      <c r="D10" s="15"/>
      <c r="E10" s="16" t="s">
        <v>8</v>
      </c>
      <c r="F10" s="16" t="s">
        <v>9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5.0" customHeight="1">
      <c r="A11" s="17" t="s">
        <v>10</v>
      </c>
      <c r="B11" s="18" t="s">
        <v>11</v>
      </c>
      <c r="C11" s="19" t="s">
        <v>12</v>
      </c>
      <c r="D11" s="19"/>
      <c r="E11" s="16"/>
      <c r="F11" s="4"/>
      <c r="G11" s="2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18.75" customHeight="1">
      <c r="A12" s="21" t="s">
        <v>13</v>
      </c>
      <c r="B12" s="22" t="s">
        <v>14</v>
      </c>
      <c r="C12" s="23">
        <f t="shared" ref="C12:C14" si="1">E12</f>
        <v>81811458.74</v>
      </c>
      <c r="D12" s="24"/>
      <c r="E12" s="25">
        <f>86275913.19-E13-E14</f>
        <v>81811458.74</v>
      </c>
      <c r="F12" s="4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8.75" customHeight="1">
      <c r="A13" s="21" t="s">
        <v>15</v>
      </c>
      <c r="B13" s="22" t="s">
        <v>16</v>
      </c>
      <c r="C13" s="23">
        <f t="shared" si="1"/>
        <v>2234179.43</v>
      </c>
      <c r="D13" s="26"/>
      <c r="E13" s="25">
        <f>3440493.55-1206314.12</f>
        <v>2234179.43</v>
      </c>
      <c r="F13" s="4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30.0" customHeight="1">
      <c r="A14" s="21" t="s">
        <v>17</v>
      </c>
      <c r="B14" s="22" t="s">
        <v>18</v>
      </c>
      <c r="C14" s="23">
        <f t="shared" si="1"/>
        <v>2230275.02</v>
      </c>
      <c r="D14" s="27"/>
      <c r="E14" s="28">
        <v>2230275.02</v>
      </c>
      <c r="F14" s="4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76.5" customHeight="1">
      <c r="A15" s="21" t="s">
        <v>19</v>
      </c>
      <c r="B15" s="22" t="s">
        <v>20</v>
      </c>
      <c r="C15" s="23"/>
      <c r="D15" s="26"/>
      <c r="E15" s="25"/>
      <c r="F15" s="4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19.5" customHeight="1">
      <c r="A16" s="29"/>
      <c r="B16" s="22" t="s">
        <v>21</v>
      </c>
      <c r="C16" s="30">
        <f>C12+C13+C14+C15</f>
        <v>86275913.19</v>
      </c>
      <c r="D16" s="30"/>
      <c r="E16" s="25"/>
      <c r="F16" s="4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2.0" customHeight="1">
      <c r="A17" s="31"/>
      <c r="B17" s="2"/>
      <c r="C17" s="32"/>
      <c r="D17" s="32"/>
      <c r="E17" s="4"/>
      <c r="F17" s="4"/>
      <c r="G17" s="2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5.0" customHeight="1">
      <c r="A18" s="31" t="s">
        <v>22</v>
      </c>
      <c r="B18" s="2"/>
      <c r="C18" s="32"/>
      <c r="D18" s="32"/>
      <c r="E18" s="4"/>
      <c r="F18" s="4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30.0" customHeight="1">
      <c r="A19" s="33" t="s">
        <v>10</v>
      </c>
      <c r="B19" s="34"/>
      <c r="C19" s="35"/>
      <c r="D19" s="35"/>
      <c r="E19" s="25"/>
      <c r="F19" s="4"/>
      <c r="G19" s="20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8.75" customHeight="1">
      <c r="A20" s="36" t="s">
        <v>13</v>
      </c>
      <c r="B20" s="18" t="s">
        <v>23</v>
      </c>
      <c r="C20" s="19">
        <f t="shared" ref="C20:C45" si="2">E20+F20</f>
        <v>194580</v>
      </c>
      <c r="D20" s="37"/>
      <c r="E20" s="25"/>
      <c r="F20" s="4">
        <f>154368+40212</f>
        <v>194580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8.75" customHeight="1">
      <c r="A21" s="36" t="s">
        <v>15</v>
      </c>
      <c r="B21" s="18" t="s">
        <v>24</v>
      </c>
      <c r="C21" s="19">
        <f t="shared" si="2"/>
        <v>7483592.61</v>
      </c>
      <c r="D21" s="37"/>
      <c r="E21" s="25">
        <f>4177748.42+1655961.5+1649882.69</f>
        <v>7483592.61</v>
      </c>
      <c r="F21" s="4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8.75" customHeight="1">
      <c r="A22" s="36" t="s">
        <v>17</v>
      </c>
      <c r="B22" s="18" t="s">
        <v>25</v>
      </c>
      <c r="C22" s="19">
        <f t="shared" si="2"/>
        <v>0</v>
      </c>
      <c r="D22" s="37"/>
      <c r="E22" s="25"/>
      <c r="F22" s="4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33.0" customHeight="1">
      <c r="A23" s="36" t="s">
        <v>19</v>
      </c>
      <c r="B23" s="18" t="s">
        <v>26</v>
      </c>
      <c r="C23" s="19">
        <f t="shared" si="2"/>
        <v>7542046.77</v>
      </c>
      <c r="D23" s="37"/>
      <c r="E23" s="25">
        <f>4428643.71+964156.21+942932.73+1206314.12</f>
        <v>7542046.77</v>
      </c>
      <c r="F23" s="4"/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7.25" customHeight="1">
      <c r="A24" s="36" t="s">
        <v>27</v>
      </c>
      <c r="B24" s="18" t="s">
        <v>28</v>
      </c>
      <c r="C24" s="19">
        <f t="shared" si="2"/>
        <v>1279288.64</v>
      </c>
      <c r="D24" s="37"/>
      <c r="E24" s="25"/>
      <c r="F24" s="4">
        <f>224824.87+59389.11+33685.65+3863.83+11705.3+185677.41+3272.02+4105.65+17249.99+314670.12+420844.69</f>
        <v>1279288.64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7.25" customHeight="1">
      <c r="A25" s="36" t="s">
        <v>29</v>
      </c>
      <c r="B25" s="18" t="s">
        <v>30</v>
      </c>
      <c r="C25" s="19">
        <f t="shared" si="2"/>
        <v>322286.77</v>
      </c>
      <c r="D25" s="37"/>
      <c r="E25" s="25"/>
      <c r="F25" s="4">
        <f>322286.77</f>
        <v>322286.77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7.25" customHeight="1">
      <c r="A26" s="36" t="s">
        <v>31</v>
      </c>
      <c r="B26" s="18" t="s">
        <v>32</v>
      </c>
      <c r="C26" s="19">
        <f t="shared" si="2"/>
        <v>478148.83</v>
      </c>
      <c r="D26" s="37"/>
      <c r="E26" s="25">
        <f>377655.5+93493.33+7000</f>
        <v>478148.83</v>
      </c>
      <c r="F26" s="4"/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17.25" customHeight="1">
      <c r="A27" s="36" t="s">
        <v>33</v>
      </c>
      <c r="B27" s="18" t="s">
        <v>34</v>
      </c>
      <c r="C27" s="19">
        <f t="shared" si="2"/>
        <v>147937.79</v>
      </c>
      <c r="D27" s="37"/>
      <c r="E27" s="25"/>
      <c r="F27" s="4">
        <f>85359.77+43078.02+19500</f>
        <v>147937.79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ht="17.25" customHeight="1">
      <c r="A28" s="36" t="s">
        <v>35</v>
      </c>
      <c r="B28" s="18" t="s">
        <v>36</v>
      </c>
      <c r="C28" s="19">
        <f t="shared" si="2"/>
        <v>15900.84</v>
      </c>
      <c r="D28" s="37"/>
      <c r="E28" s="25"/>
      <c r="F28" s="4">
        <f>15900.84</f>
        <v>15900.84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7.25" customHeight="1">
      <c r="A29" s="36" t="s">
        <v>37</v>
      </c>
      <c r="B29" s="18" t="s">
        <v>38</v>
      </c>
      <c r="C29" s="19">
        <f t="shared" si="2"/>
        <v>448330.33</v>
      </c>
      <c r="D29" s="37"/>
      <c r="E29" s="25"/>
      <c r="F29" s="4">
        <f>448330.33</f>
        <v>448330.33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ht="17.25" customHeight="1">
      <c r="A30" s="36" t="s">
        <v>39</v>
      </c>
      <c r="B30" s="18" t="s">
        <v>40</v>
      </c>
      <c r="C30" s="19">
        <f t="shared" si="2"/>
        <v>0</v>
      </c>
      <c r="D30" s="37"/>
      <c r="E30" s="25"/>
      <c r="F30" s="4"/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7.25" customHeight="1">
      <c r="A31" s="36" t="s">
        <v>41</v>
      </c>
      <c r="B31" s="18" t="s">
        <v>42</v>
      </c>
      <c r="C31" s="19">
        <f t="shared" si="2"/>
        <v>376892.2</v>
      </c>
      <c r="D31" s="37"/>
      <c r="E31" s="25"/>
      <c r="F31" s="4">
        <f>376892.2</f>
        <v>376892.2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106.5" customHeight="1">
      <c r="A32" s="36" t="s">
        <v>43</v>
      </c>
      <c r="B32" s="18" t="s">
        <v>44</v>
      </c>
      <c r="C32" s="19">
        <f t="shared" si="2"/>
        <v>2188133.81</v>
      </c>
      <c r="D32" s="37"/>
      <c r="E32" s="25"/>
      <c r="F32" s="4">
        <f>18489.57+428755.25+642830.23+40889.43+15445.05+283576.87+17710+82376+2550+36689.39+611072.02+7750</f>
        <v>2188133.81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7.25" customHeight="1">
      <c r="A33" s="36" t="s">
        <v>45</v>
      </c>
      <c r="B33" s="18" t="s">
        <v>46</v>
      </c>
      <c r="C33" s="19">
        <f t="shared" si="2"/>
        <v>2264193.29</v>
      </c>
      <c r="D33" s="19"/>
      <c r="E33" s="25"/>
      <c r="F33" s="4">
        <f>1653609.81+456381.64+11171.84+14955.37+19062.62+1978.93+2134.85+104800.03+98.2</f>
        <v>2264193.29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ht="17.25" customHeight="1">
      <c r="A34" s="36" t="s">
        <v>47</v>
      </c>
      <c r="B34" s="18" t="s">
        <v>48</v>
      </c>
      <c r="C34" s="19">
        <f t="shared" si="2"/>
        <v>0</v>
      </c>
      <c r="D34" s="19"/>
      <c r="E34" s="25"/>
      <c r="F34" s="4"/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7.25" customHeight="1">
      <c r="A35" s="36" t="s">
        <v>49</v>
      </c>
      <c r="B35" s="18" t="s">
        <v>50</v>
      </c>
      <c r="C35" s="19">
        <f t="shared" si="2"/>
        <v>0</v>
      </c>
      <c r="D35" s="19"/>
      <c r="E35" s="25"/>
      <c r="F35" s="4"/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ht="32.25" customHeight="1">
      <c r="A36" s="36" t="s">
        <v>51</v>
      </c>
      <c r="B36" s="18" t="s">
        <v>52</v>
      </c>
      <c r="C36" s="19">
        <f t="shared" si="2"/>
        <v>5713691.42</v>
      </c>
      <c r="D36" s="19"/>
      <c r="E36" s="25"/>
      <c r="F36" s="4">
        <f>709170.31+4646668.82+172259.93+185592.36</f>
        <v>5713691.42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7.25" customHeight="1">
      <c r="A37" s="36" t="s">
        <v>53</v>
      </c>
      <c r="B37" s="18" t="s">
        <v>54</v>
      </c>
      <c r="C37" s="19">
        <f t="shared" si="2"/>
        <v>151598</v>
      </c>
      <c r="D37" s="19"/>
      <c r="E37" s="25"/>
      <c r="F37" s="4">
        <f>9930+66288+30965+44415</f>
        <v>151598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ht="17.25" customHeight="1">
      <c r="A38" s="36" t="s">
        <v>55</v>
      </c>
      <c r="B38" s="18" t="s">
        <v>56</v>
      </c>
      <c r="C38" s="19">
        <f t="shared" si="2"/>
        <v>68017.25</v>
      </c>
      <c r="D38" s="19"/>
      <c r="E38" s="25"/>
      <c r="F38" s="4">
        <f>68017.25</f>
        <v>68017.25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ht="30.0" customHeight="1">
      <c r="A39" s="36" t="s">
        <v>57</v>
      </c>
      <c r="B39" s="18" t="s">
        <v>58</v>
      </c>
      <c r="C39" s="19">
        <f t="shared" si="2"/>
        <v>0</v>
      </c>
      <c r="D39" s="19"/>
      <c r="E39" s="25"/>
      <c r="F39" s="4"/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17.25" customHeight="1">
      <c r="A40" s="36" t="s">
        <v>59</v>
      </c>
      <c r="B40" s="18" t="s">
        <v>60</v>
      </c>
      <c r="C40" s="19">
        <f t="shared" si="2"/>
        <v>0</v>
      </c>
      <c r="D40" s="19"/>
      <c r="E40" s="25"/>
      <c r="F40" s="4"/>
      <c r="G40" s="3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ht="17.25" customHeight="1">
      <c r="A41" s="36" t="s">
        <v>61</v>
      </c>
      <c r="B41" s="18" t="s">
        <v>62</v>
      </c>
      <c r="C41" s="19">
        <f t="shared" si="2"/>
        <v>121188.6</v>
      </c>
      <c r="D41" s="19"/>
      <c r="E41" s="25"/>
      <c r="F41" s="4">
        <f>121188.6</f>
        <v>121188.6</v>
      </c>
      <c r="G41" s="3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ht="17.25" customHeight="1">
      <c r="A42" s="36" t="s">
        <v>63</v>
      </c>
      <c r="B42" s="18" t="s">
        <v>64</v>
      </c>
      <c r="C42" s="19">
        <f t="shared" si="2"/>
        <v>25722.7</v>
      </c>
      <c r="D42" s="19"/>
      <c r="E42" s="25"/>
      <c r="F42" s="4">
        <v>25722.7</v>
      </c>
      <c r="G42" s="3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ht="31.5" customHeight="1">
      <c r="A43" s="36" t="s">
        <v>65</v>
      </c>
      <c r="B43" s="18" t="s">
        <v>66</v>
      </c>
      <c r="C43" s="19">
        <f t="shared" si="2"/>
        <v>0</v>
      </c>
      <c r="D43" s="19"/>
      <c r="E43" s="25"/>
      <c r="F43" s="39"/>
      <c r="G43" s="38"/>
      <c r="H43" s="6"/>
      <c r="I43" s="4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ht="15.0" customHeight="1">
      <c r="A44" s="36" t="s">
        <v>67</v>
      </c>
      <c r="B44" s="18" t="s">
        <v>68</v>
      </c>
      <c r="C44" s="19">
        <f t="shared" si="2"/>
        <v>0</v>
      </c>
      <c r="D44" s="19"/>
      <c r="E44" s="25"/>
      <c r="F44" s="4"/>
      <c r="G44" s="5"/>
      <c r="H44" s="6"/>
      <c r="I44" s="40"/>
      <c r="J44" s="4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15.0" customHeight="1">
      <c r="A45" s="36" t="s">
        <v>69</v>
      </c>
      <c r="B45" s="18" t="s">
        <v>70</v>
      </c>
      <c r="C45" s="19">
        <f t="shared" si="2"/>
        <v>6170550.38</v>
      </c>
      <c r="D45" s="19"/>
      <c r="E45" s="25">
        <f>2844129.79+703366.86+31096.2+784673.72</f>
        <v>4363266.57</v>
      </c>
      <c r="F45" s="4">
        <f>3900+455+39545+39600+33551.44+38720+4175.38+32965.5+15384.2+22464+73246+82964.86+203121.69+102795.39+986.1+121818.84+201.11+17442.25+11302.48+5000+4415.08+15876+2000+131480.43+116300+3000+4494+5000+39564.86+72987.92+4258+303221.88+36049+38160+8527.37+32196.82+1104+13098.41+68797+3969+17227+10600+7327.8+6000+7490+4500</f>
        <v>1807283.81</v>
      </c>
      <c r="G45" s="5"/>
      <c r="H45" s="6"/>
      <c r="I45" s="41"/>
      <c r="J45" s="40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ht="15.0" customHeight="1">
      <c r="A46" s="29"/>
      <c r="B46" s="42" t="s">
        <v>21</v>
      </c>
      <c r="C46" s="43">
        <f t="shared" ref="C46:D46" si="3">SUM(C20:C45)</f>
        <v>34992100.23</v>
      </c>
      <c r="D46" s="43">
        <f t="shared" si="3"/>
        <v>0</v>
      </c>
      <c r="E46" s="25"/>
      <c r="F46" s="4"/>
      <c r="G46" s="5"/>
      <c r="H46" s="44"/>
      <c r="I46" s="44"/>
      <c r="J46" s="4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12.0" customHeight="1">
      <c r="A47" s="31"/>
      <c r="B47" s="2"/>
      <c r="C47" s="3"/>
      <c r="D47" s="3"/>
      <c r="E47" s="4"/>
      <c r="F47" s="4"/>
      <c r="G47" s="5"/>
      <c r="H47" s="44"/>
      <c r="I47" s="44"/>
      <c r="J47" s="4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ht="18.0" customHeight="1">
      <c r="A48" s="31" t="s">
        <v>71</v>
      </c>
      <c r="B48" s="2"/>
      <c r="C48" s="3"/>
      <c r="D48" s="3"/>
      <c r="E48" s="4"/>
      <c r="F48" s="45"/>
      <c r="G48" s="4"/>
      <c r="H48" s="46"/>
      <c r="I48" s="44"/>
      <c r="J48" s="4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30.0" customHeight="1">
      <c r="A49" s="17" t="s">
        <v>10</v>
      </c>
      <c r="B49" s="47"/>
      <c r="C49" s="48" t="s">
        <v>12</v>
      </c>
      <c r="D49" s="48"/>
      <c r="E49" s="25"/>
      <c r="F49" s="4"/>
      <c r="G49" s="4"/>
      <c r="H49" s="46"/>
      <c r="I49" s="44"/>
      <c r="J49" s="4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ht="17.25" customHeight="1">
      <c r="A50" s="21" t="s">
        <v>13</v>
      </c>
      <c r="B50" s="42" t="s">
        <v>72</v>
      </c>
      <c r="C50" s="43">
        <f t="shared" ref="C50:C54" si="4">E50+F50</f>
        <v>8468047.91</v>
      </c>
      <c r="D50" s="43"/>
      <c r="E50" s="25"/>
      <c r="F50" s="4">
        <f>470728.16+388753.95+2198255.14+319578.01+167638.28+286725.14+334621.67+4048844.78+6150+110224.78+136528</f>
        <v>8468047.91</v>
      </c>
      <c r="G50" s="4"/>
      <c r="H50" s="46"/>
      <c r="I50" s="44"/>
      <c r="J50" s="4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17.25" customHeight="1">
      <c r="A51" s="21" t="s">
        <v>15</v>
      </c>
      <c r="B51" s="42" t="s">
        <v>73</v>
      </c>
      <c r="C51" s="43">
        <f t="shared" si="4"/>
        <v>0</v>
      </c>
      <c r="D51" s="43"/>
      <c r="E51" s="25"/>
      <c r="F51" s="4"/>
      <c r="G51" s="4"/>
      <c r="H51" s="46"/>
      <c r="I51" s="44"/>
      <c r="J51" s="4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ht="31.5" customHeight="1">
      <c r="A52" s="21" t="s">
        <v>17</v>
      </c>
      <c r="B52" s="42" t="s">
        <v>74</v>
      </c>
      <c r="C52" s="43">
        <f t="shared" si="4"/>
        <v>0</v>
      </c>
      <c r="D52" s="43"/>
      <c r="E52" s="25"/>
      <c r="F52" s="4"/>
      <c r="G52" s="4"/>
      <c r="H52" s="46"/>
      <c r="I52" s="44"/>
      <c r="J52" s="4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31.5" customHeight="1">
      <c r="A53" s="21" t="s">
        <v>19</v>
      </c>
      <c r="B53" s="42" t="s">
        <v>75</v>
      </c>
      <c r="C53" s="43">
        <f t="shared" si="4"/>
        <v>386387.22</v>
      </c>
      <c r="D53" s="43"/>
      <c r="E53" s="25"/>
      <c r="F53" s="4">
        <f>386387.22</f>
        <v>386387.22</v>
      </c>
      <c r="G53" s="5"/>
      <c r="H53" s="44"/>
      <c r="I53" s="44"/>
      <c r="J53" s="4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ht="16.5" customHeight="1">
      <c r="A54" s="21" t="s">
        <v>27</v>
      </c>
      <c r="B54" s="42" t="s">
        <v>76</v>
      </c>
      <c r="C54" s="43">
        <f t="shared" si="4"/>
        <v>266449.37</v>
      </c>
      <c r="D54" s="43"/>
      <c r="E54" s="25"/>
      <c r="F54" s="4">
        <f>3682+22119.42+9087.95+7490+25300+104300+94470</f>
        <v>266449.37</v>
      </c>
      <c r="G54" s="5"/>
      <c r="H54" s="44"/>
      <c r="I54" s="44"/>
      <c r="J54" s="4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ht="16.5" customHeight="1">
      <c r="A55" s="29"/>
      <c r="B55" s="42" t="s">
        <v>21</v>
      </c>
      <c r="C55" s="43">
        <f>SUM(C50:C54)</f>
        <v>9120884.5</v>
      </c>
      <c r="D55" s="43"/>
      <c r="E55" s="25"/>
      <c r="F55" s="4"/>
      <c r="G55" s="5"/>
      <c r="H55" s="44"/>
      <c r="I55" s="44"/>
      <c r="J55" s="4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ht="12.0" customHeight="1">
      <c r="A56" s="31"/>
      <c r="B56" s="2"/>
      <c r="C56" s="32"/>
      <c r="D56" s="32"/>
      <c r="E56" s="4"/>
      <c r="F56" s="4"/>
      <c r="G56" s="5"/>
      <c r="H56" s="44"/>
      <c r="I56" s="44"/>
      <c r="J56" s="4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ht="17.25" customHeight="1">
      <c r="A57" s="31" t="s">
        <v>77</v>
      </c>
      <c r="B57" s="2"/>
      <c r="C57" s="32"/>
      <c r="D57" s="32"/>
      <c r="E57" s="4"/>
      <c r="F57" s="4"/>
      <c r="G57" s="5"/>
      <c r="H57" s="44"/>
      <c r="I57" s="44"/>
      <c r="J57" s="4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ht="30.0" customHeight="1">
      <c r="A58" s="17" t="s">
        <v>10</v>
      </c>
      <c r="B58" s="47"/>
      <c r="C58" s="37" t="s">
        <v>12</v>
      </c>
      <c r="D58" s="37"/>
      <c r="E58" s="25"/>
      <c r="F58" s="4"/>
      <c r="G58" s="5"/>
      <c r="H58" s="44"/>
      <c r="I58" s="44"/>
      <c r="J58" s="4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ht="16.5" customHeight="1">
      <c r="A59" s="21" t="s">
        <v>13</v>
      </c>
      <c r="B59" s="42" t="s">
        <v>78</v>
      </c>
      <c r="C59" s="49" t="s">
        <v>79</v>
      </c>
      <c r="D59" s="43"/>
      <c r="E59" s="25"/>
      <c r="F59" s="4"/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ht="16.5" customHeight="1">
      <c r="A60" s="21" t="s">
        <v>15</v>
      </c>
      <c r="B60" s="42" t="s">
        <v>80</v>
      </c>
      <c r="C60" s="49" t="s">
        <v>79</v>
      </c>
      <c r="D60" s="43"/>
      <c r="E60" s="25"/>
      <c r="F60" s="4"/>
      <c r="G60" s="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ht="16.5" customHeight="1">
      <c r="A61" s="29"/>
      <c r="B61" s="42" t="s">
        <v>21</v>
      </c>
      <c r="C61" s="43">
        <f>SUM(C59:C60)</f>
        <v>0</v>
      </c>
      <c r="D61" s="43"/>
      <c r="E61" s="25"/>
      <c r="F61" s="4"/>
      <c r="G61" s="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ht="12.0" customHeight="1">
      <c r="A62" s="31"/>
      <c r="B62" s="2"/>
      <c r="C62" s="3"/>
      <c r="D62" s="3"/>
      <c r="E62" s="4"/>
      <c r="F62" s="4"/>
      <c r="G62" s="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ht="33.75" customHeight="1">
      <c r="A63" s="50" t="s">
        <v>81</v>
      </c>
      <c r="B63" s="51"/>
      <c r="C63" s="51"/>
      <c r="D63" s="22"/>
      <c r="E63" s="25"/>
      <c r="F63" s="4"/>
      <c r="G63" s="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ht="30.0" customHeight="1">
      <c r="A64" s="17" t="s">
        <v>10</v>
      </c>
      <c r="B64" s="47"/>
      <c r="C64" s="52" t="s">
        <v>12</v>
      </c>
      <c r="D64" s="48"/>
      <c r="E64" s="25"/>
      <c r="F64" s="4"/>
      <c r="G64" s="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ht="17.25" customHeight="1">
      <c r="A65" s="53" t="s">
        <v>13</v>
      </c>
      <c r="B65" s="54" t="s">
        <v>82</v>
      </c>
      <c r="C65" s="55">
        <v>1.0150956525E8</v>
      </c>
      <c r="D65" s="56"/>
      <c r="E65" s="25"/>
      <c r="F65" s="57"/>
      <c r="G65" s="58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</row>
    <row r="66" ht="17.25" customHeight="1">
      <c r="A66" s="21" t="s">
        <v>15</v>
      </c>
      <c r="B66" s="22" t="s">
        <v>83</v>
      </c>
      <c r="C66" s="60"/>
      <c r="D66" s="56"/>
      <c r="E66" s="25"/>
      <c r="F66" s="4"/>
      <c r="G66" s="5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ht="17.25" customHeight="1">
      <c r="A67" s="21" t="s">
        <v>17</v>
      </c>
      <c r="B67" s="42" t="s">
        <v>84</v>
      </c>
      <c r="C67" s="56"/>
      <c r="D67" s="56"/>
      <c r="E67" s="25"/>
      <c r="F67" s="4"/>
      <c r="G67" s="5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ht="17.25" customHeight="1">
      <c r="A68" s="21" t="s">
        <v>19</v>
      </c>
      <c r="B68" s="42" t="s">
        <v>85</v>
      </c>
      <c r="C68" s="56"/>
      <c r="D68" s="56"/>
      <c r="E68" s="25"/>
      <c r="F68" s="4"/>
      <c r="G68" s="5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ht="15.0" customHeight="1">
      <c r="A69" s="29"/>
      <c r="B69" s="42" t="s">
        <v>21</v>
      </c>
      <c r="C69" s="43">
        <f>SUM(C65:C68)</f>
        <v>101509565.3</v>
      </c>
      <c r="D69" s="43"/>
      <c r="E69" s="25"/>
      <c r="F69" s="4"/>
      <c r="G69" s="5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ht="12.0" customHeight="1">
      <c r="A70" s="31"/>
      <c r="B70" s="2"/>
      <c r="C70" s="3"/>
      <c r="D70" s="3"/>
      <c r="E70" s="4"/>
      <c r="F70" s="4"/>
      <c r="G70" s="5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18.0" customHeight="1">
      <c r="A71" s="31" t="s">
        <v>86</v>
      </c>
      <c r="B71" s="2"/>
      <c r="C71" s="3"/>
      <c r="D71" s="3"/>
      <c r="E71" s="4"/>
      <c r="F71" s="4"/>
      <c r="G71" s="5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ht="30.0" customHeight="1">
      <c r="A72" s="17" t="s">
        <v>10</v>
      </c>
      <c r="B72" s="47"/>
      <c r="C72" s="48" t="s">
        <v>12</v>
      </c>
      <c r="D72" s="48"/>
      <c r="E72" s="25"/>
      <c r="F72" s="4"/>
      <c r="G72" s="5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ht="15.0" customHeight="1">
      <c r="A73" s="21" t="s">
        <v>13</v>
      </c>
      <c r="B73" s="42" t="s">
        <v>87</v>
      </c>
      <c r="C73" s="43">
        <f t="shared" ref="C73:C76" si="5">E73+F73</f>
        <v>22920238.1</v>
      </c>
      <c r="D73" s="43"/>
      <c r="E73" s="61"/>
      <c r="F73" s="38">
        <f>22919891.56+219.92+126.62</f>
        <v>22920238.1</v>
      </c>
      <c r="G73" s="62"/>
      <c r="H73" s="62"/>
      <c r="I73" s="63"/>
      <c r="J73" s="6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ht="16.5" customHeight="1">
      <c r="A74" s="21" t="s">
        <v>15</v>
      </c>
      <c r="B74" s="42" t="s">
        <v>88</v>
      </c>
      <c r="C74" s="43">
        <f t="shared" si="5"/>
        <v>0</v>
      </c>
      <c r="D74" s="43"/>
      <c r="E74" s="61"/>
      <c r="F74" s="38"/>
      <c r="G74" s="62"/>
      <c r="H74" s="62"/>
      <c r="I74" s="63"/>
      <c r="J74" s="6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ht="16.5" customHeight="1">
      <c r="A75" s="21" t="s">
        <v>17</v>
      </c>
      <c r="B75" s="42" t="s">
        <v>89</v>
      </c>
      <c r="C75" s="43">
        <f t="shared" si="5"/>
        <v>3245900.6</v>
      </c>
      <c r="D75" s="43"/>
      <c r="E75" s="61"/>
      <c r="F75" s="38">
        <f>3245900.6</f>
        <v>3245900.6</v>
      </c>
      <c r="G75" s="62"/>
      <c r="H75" s="62"/>
      <c r="I75" s="63"/>
      <c r="J75" s="6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ht="16.5" customHeight="1">
      <c r="A76" s="21" t="s">
        <v>19</v>
      </c>
      <c r="B76" s="42" t="s">
        <v>90</v>
      </c>
      <c r="C76" s="43">
        <f t="shared" si="5"/>
        <v>2725032.73</v>
      </c>
      <c r="D76" s="43"/>
      <c r="E76" s="64">
        <v>267014.78</v>
      </c>
      <c r="F76" s="38">
        <f>525657.03+1200+51072.88+34829.73+70067.98+1379310.97+105080.35+404.01+290395</f>
        <v>2458017.95</v>
      </c>
      <c r="G76" s="62"/>
      <c r="H76" s="62"/>
      <c r="I76" s="62"/>
      <c r="J76" s="62"/>
      <c r="K76" s="65"/>
      <c r="L76" s="65"/>
      <c r="M76" s="65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16.5" customHeight="1">
      <c r="A77" s="29"/>
      <c r="B77" s="42" t="s">
        <v>21</v>
      </c>
      <c r="C77" s="43">
        <f>SUM(C73:C76)</f>
        <v>28891171.43</v>
      </c>
      <c r="D77" s="43"/>
      <c r="E77" s="61"/>
      <c r="F77" s="38"/>
      <c r="G77" s="62"/>
      <c r="H77" s="62"/>
      <c r="I77" s="63"/>
      <c r="J77" s="6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ht="12.75" customHeight="1">
      <c r="C78" s="66"/>
      <c r="D78" s="66"/>
      <c r="E78" s="4"/>
      <c r="F78" s="4"/>
      <c r="G78" s="11"/>
    </row>
    <row r="79" ht="12.75" customHeight="1">
      <c r="C79" s="66"/>
      <c r="D79" s="66"/>
      <c r="E79" s="4"/>
      <c r="F79" s="4"/>
      <c r="G79" s="11"/>
    </row>
    <row r="80" ht="12.75" customHeight="1">
      <c r="C80" s="66"/>
      <c r="D80" s="66"/>
      <c r="E80" s="4"/>
      <c r="F80" s="4"/>
      <c r="G80" s="11"/>
    </row>
    <row r="81" ht="12.75" customHeight="1">
      <c r="C81" s="66"/>
      <c r="D81" s="66"/>
      <c r="E81" s="4"/>
      <c r="F81" s="4"/>
      <c r="G81" s="11"/>
    </row>
    <row r="82" ht="12.75" customHeight="1">
      <c r="C82" s="66"/>
      <c r="D82" s="66"/>
      <c r="E82" s="4"/>
      <c r="F82" s="4"/>
      <c r="G82" s="11"/>
    </row>
    <row r="83" ht="12.75" customHeight="1">
      <c r="C83" s="66"/>
      <c r="D83" s="66"/>
      <c r="E83" s="4"/>
      <c r="F83" s="4"/>
      <c r="G83" s="11"/>
    </row>
    <row r="84" ht="12.75" customHeight="1">
      <c r="C84" s="66"/>
      <c r="D84" s="66"/>
      <c r="E84" s="4"/>
      <c r="F84" s="4"/>
      <c r="G84" s="11"/>
    </row>
    <row r="85" ht="12.75" customHeight="1">
      <c r="C85" s="66"/>
      <c r="D85" s="66"/>
      <c r="E85" s="4"/>
      <c r="F85" s="4"/>
      <c r="G85" s="11"/>
    </row>
    <row r="86" ht="12.75" customHeight="1">
      <c r="C86" s="66"/>
      <c r="D86" s="66"/>
      <c r="E86" s="4"/>
      <c r="F86" s="4"/>
      <c r="G86" s="11"/>
    </row>
    <row r="87" ht="12.75" customHeight="1">
      <c r="C87" s="66"/>
      <c r="D87" s="66"/>
      <c r="E87" s="4"/>
      <c r="F87" s="4"/>
      <c r="G87" s="11"/>
    </row>
    <row r="88" ht="12.75" customHeight="1">
      <c r="C88" s="66"/>
      <c r="D88" s="66"/>
      <c r="E88" s="4"/>
      <c r="F88" s="4"/>
      <c r="G88" s="11"/>
    </row>
    <row r="89" ht="12.75" customHeight="1">
      <c r="C89" s="66"/>
      <c r="D89" s="66"/>
      <c r="E89" s="4"/>
      <c r="F89" s="4"/>
      <c r="G89" s="11"/>
    </row>
    <row r="90" ht="12.75" customHeight="1">
      <c r="C90" s="66"/>
      <c r="D90" s="66"/>
      <c r="E90" s="4"/>
      <c r="F90" s="4"/>
      <c r="G90" s="11"/>
    </row>
    <row r="91" ht="12.75" customHeight="1">
      <c r="C91" s="66"/>
      <c r="D91" s="66"/>
      <c r="E91" s="4"/>
      <c r="F91" s="4"/>
      <c r="G91" s="11"/>
    </row>
    <row r="92" ht="12.75" customHeight="1">
      <c r="C92" s="66"/>
      <c r="D92" s="66"/>
      <c r="E92" s="4"/>
      <c r="F92" s="4"/>
      <c r="G92" s="11"/>
    </row>
    <row r="93" ht="12.75" customHeight="1">
      <c r="C93" s="66"/>
      <c r="D93" s="66"/>
      <c r="E93" s="4"/>
      <c r="F93" s="4"/>
      <c r="G93" s="11"/>
    </row>
    <row r="94" ht="12.75" customHeight="1">
      <c r="C94" s="66"/>
      <c r="D94" s="66"/>
      <c r="E94" s="4"/>
      <c r="F94" s="4"/>
      <c r="G94" s="11"/>
    </row>
    <row r="95" ht="12.75" customHeight="1">
      <c r="C95" s="66"/>
      <c r="D95" s="66"/>
      <c r="E95" s="4"/>
      <c r="F95" s="4"/>
      <c r="G95" s="11"/>
    </row>
    <row r="96" ht="12.75" customHeight="1">
      <c r="C96" s="66"/>
      <c r="D96" s="66"/>
      <c r="E96" s="4"/>
      <c r="F96" s="4"/>
      <c r="G96" s="11"/>
    </row>
    <row r="97" ht="12.75" customHeight="1">
      <c r="C97" s="66"/>
      <c r="D97" s="66"/>
      <c r="E97" s="4"/>
      <c r="F97" s="4"/>
      <c r="G97" s="11"/>
    </row>
    <row r="98" ht="12.75" customHeight="1">
      <c r="C98" s="66"/>
      <c r="D98" s="66"/>
      <c r="E98" s="4"/>
      <c r="F98" s="4"/>
      <c r="G98" s="11"/>
    </row>
    <row r="99" ht="12.75" customHeight="1">
      <c r="C99" s="66"/>
      <c r="D99" s="66"/>
      <c r="E99" s="4"/>
      <c r="F99" s="4"/>
      <c r="G99" s="11"/>
    </row>
    <row r="100" ht="12.75" customHeight="1">
      <c r="C100" s="66"/>
      <c r="D100" s="66"/>
      <c r="E100" s="4"/>
      <c r="F100" s="4"/>
      <c r="G100" s="11"/>
    </row>
    <row r="101" ht="12.75" customHeight="1">
      <c r="C101" s="66"/>
      <c r="D101" s="66"/>
      <c r="E101" s="4"/>
      <c r="F101" s="4"/>
      <c r="G101" s="11"/>
    </row>
    <row r="102" ht="12.75" customHeight="1">
      <c r="C102" s="66"/>
      <c r="D102" s="66"/>
      <c r="E102" s="4"/>
      <c r="F102" s="4"/>
      <c r="G102" s="11"/>
    </row>
    <row r="103" ht="12.75" customHeight="1">
      <c r="C103" s="66"/>
      <c r="D103" s="66"/>
      <c r="E103" s="4"/>
      <c r="F103" s="4"/>
      <c r="G103" s="11"/>
    </row>
    <row r="104" ht="12.75" customHeight="1">
      <c r="C104" s="66"/>
      <c r="D104" s="66"/>
      <c r="E104" s="4"/>
      <c r="F104" s="4"/>
      <c r="G104" s="11"/>
    </row>
    <row r="105" ht="12.75" customHeight="1">
      <c r="C105" s="66"/>
      <c r="D105" s="66"/>
      <c r="E105" s="4"/>
      <c r="F105" s="4"/>
      <c r="G105" s="11"/>
    </row>
    <row r="106" ht="12.75" customHeight="1">
      <c r="C106" s="66"/>
      <c r="D106" s="66"/>
      <c r="E106" s="4"/>
      <c r="F106" s="4"/>
      <c r="G106" s="11"/>
    </row>
    <row r="107" ht="12.75" customHeight="1">
      <c r="C107" s="66"/>
      <c r="D107" s="66"/>
      <c r="E107" s="4"/>
      <c r="F107" s="4"/>
      <c r="G107" s="11"/>
    </row>
    <row r="108" ht="12.75" customHeight="1">
      <c r="C108" s="66"/>
      <c r="D108" s="66"/>
      <c r="E108" s="4"/>
      <c r="F108" s="4"/>
      <c r="G108" s="11"/>
    </row>
    <row r="109" ht="12.75" customHeight="1">
      <c r="C109" s="66"/>
      <c r="D109" s="66"/>
      <c r="E109" s="4"/>
      <c r="F109" s="4"/>
      <c r="G109" s="11"/>
    </row>
    <row r="110" ht="12.75" customHeight="1">
      <c r="C110" s="66"/>
      <c r="D110" s="66"/>
      <c r="E110" s="4"/>
      <c r="F110" s="4"/>
      <c r="G110" s="11"/>
    </row>
    <row r="111" ht="12.75" customHeight="1">
      <c r="C111" s="66"/>
      <c r="D111" s="66"/>
      <c r="E111" s="4"/>
      <c r="F111" s="4"/>
      <c r="G111" s="11"/>
    </row>
    <row r="112" ht="12.75" customHeight="1">
      <c r="C112" s="66"/>
      <c r="D112" s="66"/>
      <c r="E112" s="4"/>
      <c r="F112" s="4"/>
      <c r="G112" s="11"/>
      <c r="H112" s="67"/>
    </row>
    <row r="113" ht="12.75" customHeight="1">
      <c r="C113" s="66"/>
      <c r="D113" s="66"/>
      <c r="E113" s="4"/>
      <c r="F113" s="4"/>
      <c r="G113" s="11"/>
      <c r="H113" s="67"/>
    </row>
    <row r="114" ht="12.75" customHeight="1">
      <c r="C114" s="66"/>
      <c r="D114" s="66"/>
      <c r="E114" s="4"/>
      <c r="F114" s="4"/>
      <c r="G114" s="11"/>
      <c r="H114" s="67"/>
    </row>
    <row r="115" ht="12.75" customHeight="1">
      <c r="C115" s="66"/>
      <c r="D115" s="66"/>
      <c r="E115" s="4"/>
      <c r="F115" s="4"/>
      <c r="G115" s="11"/>
      <c r="H115" s="67"/>
    </row>
    <row r="116" ht="12.75" customHeight="1">
      <c r="C116" s="66"/>
      <c r="D116" s="66"/>
      <c r="E116" s="4"/>
      <c r="F116" s="4"/>
      <c r="G116" s="11"/>
      <c r="H116" s="67"/>
    </row>
    <row r="117" ht="12.75" customHeight="1">
      <c r="C117" s="66"/>
      <c r="D117" s="66"/>
      <c r="E117" s="4"/>
      <c r="F117" s="4"/>
      <c r="G117" s="11"/>
      <c r="H117" s="67"/>
    </row>
    <row r="118" ht="12.75" customHeight="1">
      <c r="C118" s="66"/>
      <c r="D118" s="66"/>
      <c r="E118" s="4"/>
      <c r="F118" s="4"/>
      <c r="G118" s="11"/>
      <c r="H118" s="67"/>
    </row>
    <row r="119" ht="12.75" customHeight="1">
      <c r="C119" s="66"/>
      <c r="D119" s="66"/>
      <c r="E119" s="4"/>
      <c r="F119" s="4"/>
      <c r="G119" s="11"/>
      <c r="H119" s="67"/>
    </row>
    <row r="120" ht="12.75" customHeight="1">
      <c r="C120" s="66"/>
      <c r="D120" s="66"/>
      <c r="E120" s="4"/>
      <c r="F120" s="4"/>
      <c r="G120" s="11"/>
      <c r="H120" s="67"/>
    </row>
    <row r="121" ht="12.75" customHeight="1">
      <c r="C121" s="66"/>
      <c r="D121" s="66"/>
      <c r="E121" s="4"/>
      <c r="F121" s="4"/>
      <c r="G121" s="11"/>
      <c r="H121" s="67"/>
    </row>
    <row r="122" ht="12.75" customHeight="1">
      <c r="C122" s="66"/>
      <c r="D122" s="66"/>
      <c r="E122" s="4"/>
      <c r="F122" s="4"/>
      <c r="G122" s="11"/>
      <c r="H122" s="67"/>
    </row>
    <row r="123" ht="12.75" customHeight="1">
      <c r="C123" s="66"/>
      <c r="D123" s="66"/>
      <c r="E123" s="4"/>
      <c r="F123" s="4"/>
      <c r="G123" s="11"/>
      <c r="H123" s="67"/>
    </row>
    <row r="124" ht="12.75" customHeight="1">
      <c r="C124" s="66"/>
      <c r="D124" s="66"/>
      <c r="E124" s="4"/>
      <c r="F124" s="4"/>
      <c r="G124" s="11"/>
      <c r="H124" s="67"/>
    </row>
    <row r="125" ht="12.75" customHeight="1">
      <c r="C125" s="66"/>
      <c r="D125" s="66"/>
      <c r="E125" s="4"/>
      <c r="F125" s="4"/>
      <c r="G125" s="11"/>
      <c r="H125" s="67"/>
    </row>
    <row r="126" ht="12.75" customHeight="1">
      <c r="C126" s="66"/>
      <c r="D126" s="66"/>
      <c r="E126" s="4"/>
      <c r="F126" s="4"/>
      <c r="G126" s="11"/>
      <c r="H126" s="67"/>
    </row>
    <row r="127" ht="12.75" customHeight="1">
      <c r="C127" s="66"/>
      <c r="D127" s="66"/>
      <c r="E127" s="4"/>
      <c r="F127" s="4"/>
      <c r="G127" s="11"/>
      <c r="H127" s="67"/>
    </row>
    <row r="128" ht="12.75" customHeight="1">
      <c r="C128" s="66"/>
      <c r="D128" s="66"/>
      <c r="E128" s="4"/>
      <c r="F128" s="4"/>
      <c r="G128" s="11"/>
      <c r="H128" s="67"/>
    </row>
    <row r="129" ht="12.75" customHeight="1">
      <c r="C129" s="66"/>
      <c r="D129" s="66"/>
      <c r="E129" s="4"/>
      <c r="F129" s="4"/>
      <c r="G129" s="11"/>
    </row>
    <row r="130" ht="12.75" customHeight="1">
      <c r="C130" s="66"/>
      <c r="D130" s="66"/>
      <c r="E130" s="4"/>
      <c r="F130" s="4"/>
      <c r="G130" s="11"/>
      <c r="H130" s="67"/>
    </row>
    <row r="131" ht="12.75" customHeight="1">
      <c r="C131" s="66"/>
      <c r="D131" s="66"/>
      <c r="E131" s="4"/>
      <c r="F131" s="4"/>
      <c r="G131" s="11"/>
      <c r="H131" s="67"/>
    </row>
    <row r="132" ht="12.75" customHeight="1">
      <c r="C132" s="66"/>
      <c r="D132" s="66"/>
      <c r="E132" s="4"/>
      <c r="F132" s="4"/>
      <c r="G132" s="11"/>
      <c r="H132" s="67"/>
    </row>
    <row r="133" ht="12.75" customHeight="1">
      <c r="C133" s="66"/>
      <c r="D133" s="66"/>
      <c r="E133" s="4"/>
      <c r="F133" s="4"/>
      <c r="G133" s="11"/>
      <c r="H133" s="67"/>
    </row>
    <row r="134" ht="12.75" customHeight="1">
      <c r="C134" s="66"/>
      <c r="D134" s="66"/>
      <c r="E134" s="4"/>
      <c r="F134" s="4"/>
      <c r="G134" s="11"/>
      <c r="H134" s="67"/>
    </row>
    <row r="135" ht="12.75" customHeight="1">
      <c r="C135" s="66"/>
      <c r="D135" s="66"/>
      <c r="E135" s="4"/>
      <c r="F135" s="4"/>
      <c r="G135" s="11"/>
      <c r="H135" s="67"/>
    </row>
    <row r="136" ht="12.75" customHeight="1">
      <c r="C136" s="66"/>
      <c r="D136" s="66"/>
      <c r="E136" s="4"/>
      <c r="F136" s="4"/>
      <c r="G136" s="11"/>
      <c r="H136" s="67"/>
    </row>
    <row r="137" ht="12.75" customHeight="1">
      <c r="C137" s="66"/>
      <c r="D137" s="66"/>
      <c r="E137" s="4"/>
      <c r="F137" s="4"/>
      <c r="G137" s="11"/>
      <c r="H137" s="67"/>
    </row>
    <row r="138" ht="12.75" customHeight="1">
      <c r="C138" s="66"/>
      <c r="D138" s="66"/>
      <c r="E138" s="4"/>
      <c r="F138" s="4"/>
      <c r="G138" s="11"/>
    </row>
    <row r="139" ht="12.75" customHeight="1">
      <c r="C139" s="66"/>
      <c r="D139" s="66"/>
      <c r="E139" s="4"/>
      <c r="F139" s="4"/>
      <c r="G139" s="11"/>
    </row>
    <row r="140" ht="12.75" customHeight="1">
      <c r="C140" s="66"/>
      <c r="D140" s="66"/>
      <c r="E140" s="4"/>
      <c r="F140" s="4"/>
      <c r="G140" s="11"/>
    </row>
    <row r="141" ht="12.75" customHeight="1">
      <c r="C141" s="66"/>
      <c r="D141" s="66"/>
      <c r="E141" s="4"/>
      <c r="F141" s="4"/>
      <c r="G141" s="11"/>
    </row>
    <row r="142" ht="12.75" customHeight="1">
      <c r="C142" s="66"/>
      <c r="D142" s="66"/>
      <c r="E142" s="4"/>
      <c r="F142" s="4"/>
      <c r="G142" s="11"/>
    </row>
    <row r="143" ht="12.75" customHeight="1">
      <c r="C143" s="66"/>
      <c r="D143" s="66"/>
      <c r="E143" s="4"/>
      <c r="F143" s="4"/>
      <c r="G143" s="11"/>
    </row>
    <row r="144" ht="12.75" customHeight="1">
      <c r="C144" s="66"/>
      <c r="D144" s="66"/>
      <c r="E144" s="4"/>
      <c r="F144" s="4"/>
      <c r="G144" s="11"/>
    </row>
    <row r="145" ht="12.75" customHeight="1">
      <c r="C145" s="66"/>
      <c r="D145" s="66"/>
      <c r="E145" s="4"/>
      <c r="F145" s="4"/>
      <c r="G145" s="11"/>
    </row>
    <row r="146" ht="12.75" customHeight="1">
      <c r="C146" s="66"/>
      <c r="D146" s="66"/>
      <c r="E146" s="4"/>
      <c r="F146" s="4"/>
      <c r="G146" s="11"/>
    </row>
    <row r="147" ht="12.75" customHeight="1">
      <c r="C147" s="66"/>
      <c r="D147" s="66"/>
      <c r="E147" s="4"/>
      <c r="F147" s="4"/>
      <c r="G147" s="11"/>
    </row>
    <row r="148" ht="12.75" customHeight="1">
      <c r="C148" s="66"/>
      <c r="D148" s="66"/>
      <c r="E148" s="4"/>
      <c r="F148" s="4"/>
      <c r="G148" s="11"/>
    </row>
    <row r="149" ht="12.75" customHeight="1">
      <c r="C149" s="66"/>
      <c r="D149" s="66"/>
      <c r="E149" s="4"/>
      <c r="F149" s="4"/>
      <c r="G149" s="11"/>
    </row>
    <row r="150" ht="12.75" customHeight="1">
      <c r="C150" s="66"/>
      <c r="D150" s="66"/>
      <c r="E150" s="4"/>
      <c r="F150" s="4"/>
      <c r="G150" s="11"/>
    </row>
    <row r="151" ht="12.75" customHeight="1">
      <c r="C151" s="66"/>
      <c r="D151" s="66"/>
      <c r="E151" s="4"/>
      <c r="F151" s="4"/>
      <c r="G151" s="11"/>
    </row>
    <row r="152" ht="12.75" customHeight="1">
      <c r="C152" s="66"/>
      <c r="D152" s="66"/>
      <c r="E152" s="4"/>
      <c r="F152" s="4"/>
      <c r="G152" s="11"/>
    </row>
    <row r="153" ht="12.75" customHeight="1">
      <c r="C153" s="66"/>
      <c r="D153" s="66"/>
      <c r="E153" s="4"/>
      <c r="F153" s="4"/>
      <c r="G153" s="11"/>
    </row>
    <row r="154" ht="12.75" customHeight="1">
      <c r="C154" s="66"/>
      <c r="D154" s="66"/>
      <c r="E154" s="4"/>
      <c r="F154" s="4"/>
      <c r="G154" s="11"/>
    </row>
    <row r="155" ht="12.75" customHeight="1">
      <c r="C155" s="66"/>
      <c r="D155" s="66"/>
      <c r="E155" s="4"/>
      <c r="F155" s="4"/>
      <c r="G155" s="11"/>
    </row>
    <row r="156" ht="12.75" customHeight="1">
      <c r="C156" s="66"/>
      <c r="D156" s="66"/>
      <c r="E156" s="4"/>
      <c r="F156" s="4"/>
      <c r="G156" s="11"/>
    </row>
    <row r="157" ht="12.75" customHeight="1">
      <c r="C157" s="66"/>
      <c r="D157" s="66"/>
      <c r="E157" s="4"/>
      <c r="F157" s="4"/>
      <c r="G157" s="11"/>
    </row>
    <row r="158" ht="12.75" customHeight="1">
      <c r="C158" s="66"/>
      <c r="D158" s="66"/>
      <c r="E158" s="4"/>
      <c r="F158" s="4"/>
      <c r="G158" s="11"/>
    </row>
    <row r="159" ht="12.75" customHeight="1">
      <c r="C159" s="66"/>
      <c r="D159" s="66"/>
      <c r="E159" s="4"/>
      <c r="F159" s="4"/>
      <c r="G159" s="11"/>
    </row>
    <row r="160" ht="12.75" customHeight="1">
      <c r="C160" s="66"/>
      <c r="D160" s="66"/>
      <c r="E160" s="4"/>
      <c r="F160" s="4"/>
      <c r="G160" s="11"/>
    </row>
    <row r="161" ht="12.75" customHeight="1">
      <c r="C161" s="66"/>
      <c r="D161" s="66"/>
      <c r="E161" s="4"/>
      <c r="F161" s="4"/>
      <c r="G161" s="11"/>
    </row>
    <row r="162" ht="12.75" customHeight="1">
      <c r="C162" s="66"/>
      <c r="D162" s="66"/>
      <c r="E162" s="4"/>
      <c r="F162" s="4"/>
      <c r="G162" s="11"/>
    </row>
    <row r="163" ht="12.75" customHeight="1">
      <c r="C163" s="66"/>
      <c r="D163" s="66"/>
      <c r="E163" s="4"/>
      <c r="F163" s="4"/>
      <c r="G163" s="11"/>
    </row>
    <row r="164" ht="12.75" customHeight="1">
      <c r="C164" s="66"/>
      <c r="D164" s="66"/>
      <c r="E164" s="4"/>
      <c r="F164" s="4"/>
      <c r="G164" s="11"/>
    </row>
    <row r="165" ht="12.75" customHeight="1">
      <c r="C165" s="66"/>
      <c r="D165" s="66"/>
      <c r="E165" s="4"/>
      <c r="F165" s="4"/>
      <c r="G165" s="11"/>
    </row>
    <row r="166" ht="12.75" customHeight="1">
      <c r="C166" s="66"/>
      <c r="D166" s="66"/>
      <c r="E166" s="4"/>
      <c r="F166" s="4"/>
      <c r="G166" s="11"/>
    </row>
    <row r="167" ht="12.75" customHeight="1">
      <c r="C167" s="66"/>
      <c r="D167" s="66"/>
      <c r="E167" s="4"/>
      <c r="F167" s="4"/>
      <c r="G167" s="11"/>
    </row>
    <row r="168" ht="12.75" customHeight="1">
      <c r="C168" s="66"/>
      <c r="D168" s="66"/>
      <c r="E168" s="4"/>
      <c r="F168" s="4"/>
      <c r="G168" s="11"/>
    </row>
    <row r="169" ht="12.75" customHeight="1">
      <c r="C169" s="66"/>
      <c r="D169" s="66"/>
      <c r="E169" s="4"/>
      <c r="F169" s="4"/>
      <c r="G169" s="11"/>
    </row>
    <row r="170" ht="12.75" customHeight="1">
      <c r="C170" s="66"/>
      <c r="D170" s="66"/>
      <c r="E170" s="4"/>
      <c r="F170" s="4"/>
      <c r="G170" s="11"/>
    </row>
    <row r="171" ht="12.75" customHeight="1">
      <c r="C171" s="66"/>
      <c r="D171" s="66"/>
      <c r="E171" s="4"/>
      <c r="F171" s="4"/>
      <c r="G171" s="11"/>
    </row>
    <row r="172" ht="12.75" customHeight="1">
      <c r="C172" s="66"/>
      <c r="D172" s="66"/>
      <c r="E172" s="4"/>
      <c r="F172" s="4"/>
      <c r="G172" s="11"/>
    </row>
    <row r="173" ht="12.75" customHeight="1">
      <c r="C173" s="66"/>
      <c r="D173" s="66"/>
      <c r="E173" s="4"/>
      <c r="F173" s="4"/>
      <c r="G173" s="11"/>
    </row>
    <row r="174" ht="12.75" customHeight="1">
      <c r="C174" s="66"/>
      <c r="D174" s="66"/>
      <c r="E174" s="4"/>
      <c r="F174" s="4"/>
      <c r="G174" s="11"/>
    </row>
    <row r="175" ht="12.75" customHeight="1">
      <c r="C175" s="66"/>
      <c r="D175" s="66"/>
      <c r="E175" s="4"/>
      <c r="F175" s="4"/>
      <c r="G175" s="11"/>
    </row>
    <row r="176" ht="12.75" customHeight="1">
      <c r="C176" s="66"/>
      <c r="D176" s="66"/>
      <c r="E176" s="4"/>
      <c r="F176" s="4"/>
      <c r="G176" s="11"/>
    </row>
    <row r="177" ht="12.75" customHeight="1">
      <c r="C177" s="66"/>
      <c r="D177" s="66"/>
      <c r="E177" s="4"/>
      <c r="F177" s="4"/>
      <c r="G177" s="11"/>
    </row>
    <row r="178" ht="12.75" customHeight="1">
      <c r="C178" s="66"/>
      <c r="D178" s="66"/>
      <c r="E178" s="4"/>
      <c r="F178" s="4"/>
      <c r="G178" s="11"/>
    </row>
    <row r="179" ht="12.75" customHeight="1">
      <c r="C179" s="66"/>
      <c r="D179" s="66"/>
      <c r="E179" s="4"/>
      <c r="F179" s="4"/>
      <c r="G179" s="11"/>
    </row>
    <row r="180" ht="12.75" customHeight="1">
      <c r="C180" s="66"/>
      <c r="D180" s="66"/>
      <c r="E180" s="4"/>
      <c r="F180" s="4"/>
      <c r="G180" s="11"/>
    </row>
    <row r="181" ht="12.75" customHeight="1">
      <c r="C181" s="66"/>
      <c r="D181" s="66"/>
      <c r="E181" s="4"/>
      <c r="F181" s="4"/>
      <c r="G181" s="11"/>
    </row>
    <row r="182" ht="12.75" customHeight="1">
      <c r="C182" s="66"/>
      <c r="D182" s="66"/>
      <c r="E182" s="4"/>
      <c r="F182" s="4"/>
      <c r="G182" s="11"/>
    </row>
    <row r="183" ht="12.75" customHeight="1">
      <c r="C183" s="66"/>
      <c r="D183" s="66"/>
      <c r="E183" s="4"/>
      <c r="F183" s="4"/>
      <c r="G183" s="11"/>
    </row>
    <row r="184" ht="12.75" customHeight="1">
      <c r="C184" s="66"/>
      <c r="D184" s="66"/>
      <c r="E184" s="4"/>
      <c r="F184" s="4"/>
      <c r="G184" s="11"/>
    </row>
    <row r="185" ht="12.75" customHeight="1">
      <c r="C185" s="66"/>
      <c r="D185" s="66"/>
      <c r="E185" s="4"/>
      <c r="F185" s="4"/>
      <c r="G185" s="11"/>
    </row>
    <row r="186" ht="12.75" customHeight="1">
      <c r="C186" s="66"/>
      <c r="D186" s="66"/>
      <c r="E186" s="4"/>
      <c r="F186" s="4"/>
      <c r="G186" s="11"/>
    </row>
    <row r="187" ht="12.75" customHeight="1">
      <c r="C187" s="66"/>
      <c r="D187" s="66"/>
      <c r="E187" s="4"/>
      <c r="F187" s="4"/>
      <c r="G187" s="11"/>
    </row>
    <row r="188" ht="12.75" customHeight="1">
      <c r="C188" s="66"/>
      <c r="D188" s="66"/>
      <c r="E188" s="4"/>
      <c r="F188" s="4"/>
      <c r="G188" s="11"/>
    </row>
    <row r="189" ht="12.75" customHeight="1">
      <c r="C189" s="66"/>
      <c r="D189" s="66"/>
      <c r="E189" s="4"/>
      <c r="F189" s="4"/>
      <c r="G189" s="11"/>
    </row>
    <row r="190" ht="12.75" customHeight="1">
      <c r="C190" s="66"/>
      <c r="D190" s="66"/>
      <c r="E190" s="4"/>
      <c r="F190" s="4"/>
      <c r="G190" s="11"/>
    </row>
    <row r="191" ht="12.75" customHeight="1">
      <c r="C191" s="66"/>
      <c r="D191" s="66"/>
      <c r="E191" s="4"/>
      <c r="F191" s="4"/>
      <c r="G191" s="11"/>
    </row>
    <row r="192" ht="12.75" customHeight="1">
      <c r="C192" s="66"/>
      <c r="D192" s="66"/>
      <c r="E192" s="4"/>
      <c r="F192" s="4"/>
      <c r="G192" s="11"/>
    </row>
    <row r="193" ht="12.75" customHeight="1">
      <c r="C193" s="66"/>
      <c r="D193" s="66"/>
      <c r="E193" s="4"/>
      <c r="F193" s="4"/>
      <c r="G193" s="11"/>
    </row>
    <row r="194" ht="12.75" customHeight="1">
      <c r="C194" s="66"/>
      <c r="D194" s="66"/>
      <c r="E194" s="4"/>
      <c r="F194" s="4"/>
      <c r="G194" s="11"/>
    </row>
    <row r="195" ht="12.75" customHeight="1">
      <c r="C195" s="66"/>
      <c r="D195" s="66"/>
      <c r="E195" s="4"/>
      <c r="F195" s="4"/>
      <c r="G195" s="11"/>
    </row>
    <row r="196" ht="12.75" customHeight="1">
      <c r="C196" s="66"/>
      <c r="D196" s="66"/>
      <c r="E196" s="4"/>
      <c r="F196" s="4"/>
      <c r="G196" s="11"/>
    </row>
    <row r="197" ht="12.75" customHeight="1">
      <c r="C197" s="66"/>
      <c r="D197" s="66"/>
      <c r="E197" s="4"/>
      <c r="F197" s="4"/>
      <c r="G197" s="11"/>
    </row>
    <row r="198" ht="12.75" customHeight="1">
      <c r="C198" s="66"/>
      <c r="D198" s="66"/>
      <c r="E198" s="4"/>
      <c r="F198" s="4"/>
      <c r="G198" s="11"/>
    </row>
    <row r="199" ht="12.75" customHeight="1">
      <c r="C199" s="66"/>
      <c r="D199" s="66"/>
      <c r="E199" s="4"/>
      <c r="F199" s="4"/>
      <c r="G199" s="11"/>
    </row>
    <row r="200" ht="12.75" customHeight="1">
      <c r="C200" s="66"/>
      <c r="D200" s="66"/>
      <c r="E200" s="4"/>
      <c r="F200" s="4"/>
      <c r="G200" s="11"/>
    </row>
    <row r="201" ht="12.75" customHeight="1">
      <c r="C201" s="66"/>
      <c r="D201" s="66"/>
      <c r="E201" s="4"/>
      <c r="F201" s="4"/>
      <c r="G201" s="11"/>
    </row>
    <row r="202" ht="12.75" customHeight="1">
      <c r="C202" s="66"/>
      <c r="D202" s="66"/>
      <c r="E202" s="4"/>
      <c r="F202" s="4"/>
      <c r="G202" s="11"/>
    </row>
    <row r="203" ht="12.75" customHeight="1">
      <c r="C203" s="66"/>
      <c r="D203" s="66"/>
      <c r="E203" s="4"/>
      <c r="F203" s="4"/>
      <c r="G203" s="11"/>
    </row>
    <row r="204" ht="12.75" customHeight="1">
      <c r="C204" s="66"/>
      <c r="D204" s="66"/>
      <c r="E204" s="4"/>
      <c r="F204" s="4"/>
      <c r="G204" s="11"/>
    </row>
    <row r="205" ht="12.75" customHeight="1">
      <c r="C205" s="66"/>
      <c r="D205" s="66"/>
      <c r="E205" s="4"/>
      <c r="F205" s="4"/>
      <c r="G205" s="11"/>
    </row>
    <row r="206" ht="12.75" customHeight="1">
      <c r="C206" s="66"/>
      <c r="D206" s="66"/>
      <c r="E206" s="4"/>
      <c r="F206" s="4"/>
      <c r="G206" s="11"/>
    </row>
    <row r="207" ht="12.75" customHeight="1">
      <c r="C207" s="66"/>
      <c r="D207" s="66"/>
      <c r="E207" s="4"/>
      <c r="F207" s="4"/>
      <c r="G207" s="11"/>
    </row>
    <row r="208" ht="12.75" customHeight="1">
      <c r="C208" s="66"/>
      <c r="D208" s="66"/>
      <c r="E208" s="4"/>
      <c r="F208" s="4"/>
      <c r="G208" s="11"/>
    </row>
    <row r="209" ht="12.75" customHeight="1">
      <c r="C209" s="66"/>
      <c r="D209" s="66"/>
      <c r="E209" s="4"/>
      <c r="F209" s="4"/>
      <c r="G209" s="11"/>
    </row>
    <row r="210" ht="12.75" customHeight="1">
      <c r="C210" s="66"/>
      <c r="D210" s="66"/>
      <c r="E210" s="4"/>
      <c r="F210" s="4"/>
      <c r="G210" s="11"/>
    </row>
    <row r="211" ht="12.75" customHeight="1">
      <c r="C211" s="66"/>
      <c r="D211" s="66"/>
      <c r="E211" s="4"/>
      <c r="F211" s="4"/>
      <c r="G211" s="11"/>
    </row>
    <row r="212" ht="12.75" customHeight="1">
      <c r="C212" s="66"/>
      <c r="D212" s="66"/>
      <c r="E212" s="4"/>
      <c r="F212" s="4"/>
      <c r="G212" s="11"/>
    </row>
    <row r="213" ht="12.75" customHeight="1">
      <c r="C213" s="66"/>
      <c r="D213" s="66"/>
      <c r="E213" s="4"/>
      <c r="F213" s="4"/>
      <c r="G213" s="11"/>
    </row>
    <row r="214" ht="12.75" customHeight="1">
      <c r="C214" s="66"/>
      <c r="D214" s="66"/>
      <c r="E214" s="4"/>
      <c r="F214" s="4"/>
      <c r="G214" s="11"/>
    </row>
    <row r="215" ht="12.75" customHeight="1">
      <c r="C215" s="66"/>
      <c r="D215" s="66"/>
      <c r="E215" s="4"/>
      <c r="F215" s="4"/>
      <c r="G215" s="11"/>
    </row>
    <row r="216" ht="12.75" customHeight="1">
      <c r="C216" s="66"/>
      <c r="D216" s="66"/>
      <c r="E216" s="4"/>
      <c r="F216" s="4"/>
      <c r="G216" s="11"/>
    </row>
    <row r="217" ht="12.75" customHeight="1">
      <c r="C217" s="66"/>
      <c r="D217" s="66"/>
      <c r="E217" s="4"/>
      <c r="F217" s="4"/>
      <c r="G217" s="11"/>
    </row>
    <row r="218" ht="12.75" customHeight="1">
      <c r="C218" s="66"/>
      <c r="D218" s="66"/>
      <c r="E218" s="4"/>
      <c r="F218" s="4"/>
      <c r="G218" s="11"/>
    </row>
    <row r="219" ht="12.75" customHeight="1">
      <c r="C219" s="66"/>
      <c r="D219" s="66"/>
      <c r="E219" s="4"/>
      <c r="F219" s="4"/>
      <c r="G219" s="11"/>
    </row>
    <row r="220" ht="12.75" customHeight="1">
      <c r="C220" s="66"/>
      <c r="D220" s="66"/>
      <c r="E220" s="4"/>
      <c r="F220" s="4"/>
      <c r="G220" s="11"/>
    </row>
    <row r="221" ht="12.75" customHeight="1">
      <c r="C221" s="66"/>
      <c r="D221" s="66"/>
      <c r="E221" s="4"/>
      <c r="F221" s="4"/>
      <c r="G221" s="11"/>
    </row>
    <row r="222" ht="12.75" customHeight="1">
      <c r="C222" s="66"/>
      <c r="D222" s="66"/>
      <c r="E222" s="4"/>
      <c r="F222" s="4"/>
      <c r="G222" s="11"/>
    </row>
    <row r="223" ht="12.75" customHeight="1">
      <c r="C223" s="66"/>
      <c r="D223" s="66"/>
      <c r="E223" s="4"/>
      <c r="F223" s="4"/>
      <c r="G223" s="11"/>
    </row>
    <row r="224" ht="12.75" customHeight="1">
      <c r="C224" s="66"/>
      <c r="D224" s="66"/>
      <c r="E224" s="4"/>
      <c r="F224" s="4"/>
      <c r="G224" s="11"/>
    </row>
    <row r="225" ht="12.75" customHeight="1">
      <c r="C225" s="66"/>
      <c r="D225" s="66"/>
      <c r="E225" s="4"/>
      <c r="F225" s="4"/>
      <c r="G225" s="11"/>
    </row>
    <row r="226" ht="12.75" customHeight="1">
      <c r="C226" s="66"/>
      <c r="D226" s="66"/>
      <c r="E226" s="4"/>
      <c r="F226" s="4"/>
      <c r="G226" s="11"/>
    </row>
    <row r="227" ht="12.75" customHeight="1">
      <c r="C227" s="66"/>
      <c r="D227" s="66"/>
      <c r="E227" s="4"/>
      <c r="F227" s="4"/>
      <c r="G227" s="11"/>
    </row>
    <row r="228" ht="12.75" customHeight="1">
      <c r="C228" s="66"/>
      <c r="D228" s="66"/>
      <c r="E228" s="4"/>
      <c r="F228" s="4"/>
      <c r="G228" s="11"/>
    </row>
    <row r="229" ht="12.75" customHeight="1">
      <c r="C229" s="66"/>
      <c r="D229" s="66"/>
      <c r="E229" s="4"/>
      <c r="F229" s="4"/>
      <c r="G229" s="11"/>
    </row>
    <row r="230" ht="12.75" customHeight="1">
      <c r="C230" s="66"/>
      <c r="D230" s="66"/>
      <c r="E230" s="4"/>
      <c r="F230" s="4"/>
      <c r="G230" s="11"/>
    </row>
    <row r="231" ht="12.75" customHeight="1">
      <c r="C231" s="66"/>
      <c r="D231" s="66"/>
      <c r="E231" s="4"/>
      <c r="F231" s="4"/>
      <c r="G231" s="11"/>
    </row>
    <row r="232" ht="12.75" customHeight="1">
      <c r="C232" s="66"/>
      <c r="D232" s="66"/>
      <c r="E232" s="4"/>
      <c r="F232" s="4"/>
      <c r="G232" s="11"/>
    </row>
    <row r="233" ht="12.75" customHeight="1">
      <c r="C233" s="66"/>
      <c r="D233" s="66"/>
      <c r="E233" s="4"/>
      <c r="F233" s="4"/>
      <c r="G233" s="11"/>
    </row>
    <row r="234" ht="12.75" customHeight="1">
      <c r="C234" s="66"/>
      <c r="D234" s="66"/>
      <c r="E234" s="4"/>
      <c r="F234" s="4"/>
      <c r="G234" s="11"/>
    </row>
    <row r="235" ht="12.75" customHeight="1">
      <c r="C235" s="66"/>
      <c r="D235" s="66"/>
      <c r="E235" s="4"/>
      <c r="F235" s="4"/>
      <c r="G235" s="11"/>
    </row>
    <row r="236" ht="12.75" customHeight="1">
      <c r="C236" s="66"/>
      <c r="D236" s="66"/>
      <c r="E236" s="4"/>
      <c r="F236" s="4"/>
      <c r="G236" s="11"/>
    </row>
    <row r="237" ht="12.75" customHeight="1">
      <c r="C237" s="66"/>
      <c r="D237" s="66"/>
      <c r="E237" s="4"/>
      <c r="F237" s="4"/>
      <c r="G237" s="11"/>
    </row>
    <row r="238" ht="12.75" customHeight="1">
      <c r="C238" s="66"/>
      <c r="D238" s="66"/>
      <c r="E238" s="4"/>
      <c r="F238" s="4"/>
      <c r="G238" s="11"/>
    </row>
    <row r="239" ht="12.75" customHeight="1">
      <c r="C239" s="66"/>
      <c r="D239" s="66"/>
      <c r="E239" s="4"/>
      <c r="F239" s="4"/>
      <c r="G239" s="11"/>
    </row>
    <row r="240" ht="12.75" customHeight="1">
      <c r="C240" s="66"/>
      <c r="D240" s="66"/>
      <c r="E240" s="4"/>
      <c r="F240" s="4"/>
      <c r="G240" s="11"/>
    </row>
    <row r="241" ht="12.75" customHeight="1">
      <c r="C241" s="66"/>
      <c r="D241" s="66"/>
      <c r="E241" s="4"/>
      <c r="F241" s="4"/>
      <c r="G241" s="11"/>
    </row>
    <row r="242" ht="12.75" customHeight="1">
      <c r="C242" s="66"/>
      <c r="D242" s="66"/>
      <c r="E242" s="4"/>
      <c r="F242" s="4"/>
      <c r="G242" s="11"/>
    </row>
    <row r="243" ht="12.75" customHeight="1">
      <c r="C243" s="66"/>
      <c r="D243" s="66"/>
      <c r="E243" s="4"/>
      <c r="F243" s="4"/>
      <c r="G243" s="11"/>
    </row>
    <row r="244" ht="12.75" customHeight="1">
      <c r="C244" s="66"/>
      <c r="D244" s="66"/>
      <c r="E244" s="4"/>
      <c r="F244" s="4"/>
      <c r="G244" s="11"/>
    </row>
    <row r="245" ht="12.75" customHeight="1">
      <c r="C245" s="66"/>
      <c r="D245" s="66"/>
      <c r="E245" s="4"/>
      <c r="F245" s="4"/>
      <c r="G245" s="11"/>
    </row>
    <row r="246" ht="12.75" customHeight="1">
      <c r="C246" s="66"/>
      <c r="D246" s="66"/>
      <c r="E246" s="4"/>
      <c r="F246" s="4"/>
      <c r="G246" s="11"/>
    </row>
    <row r="247" ht="12.75" customHeight="1">
      <c r="C247" s="66"/>
      <c r="D247" s="66"/>
      <c r="E247" s="4"/>
      <c r="F247" s="4"/>
      <c r="G247" s="11"/>
    </row>
    <row r="248" ht="12.75" customHeight="1">
      <c r="C248" s="66"/>
      <c r="D248" s="66"/>
      <c r="E248" s="4"/>
      <c r="F248" s="4"/>
      <c r="G248" s="11"/>
    </row>
    <row r="249" ht="12.75" customHeight="1">
      <c r="C249" s="66"/>
      <c r="D249" s="66"/>
      <c r="E249" s="4"/>
      <c r="F249" s="4"/>
      <c r="G249" s="11"/>
    </row>
    <row r="250" ht="12.75" customHeight="1">
      <c r="C250" s="66"/>
      <c r="D250" s="66"/>
      <c r="E250" s="4"/>
      <c r="F250" s="4"/>
      <c r="G250" s="11"/>
    </row>
    <row r="251" ht="12.75" customHeight="1">
      <c r="C251" s="66"/>
      <c r="D251" s="66"/>
      <c r="E251" s="4"/>
      <c r="F251" s="4"/>
      <c r="G251" s="11"/>
    </row>
    <row r="252" ht="12.75" customHeight="1">
      <c r="C252" s="66"/>
      <c r="D252" s="66"/>
      <c r="E252" s="4"/>
      <c r="F252" s="4"/>
      <c r="G252" s="11"/>
    </row>
    <row r="253" ht="12.75" customHeight="1">
      <c r="C253" s="66"/>
      <c r="D253" s="66"/>
      <c r="E253" s="4"/>
      <c r="F253" s="4"/>
      <c r="G253" s="11"/>
    </row>
    <row r="254" ht="12.75" customHeight="1">
      <c r="C254" s="66"/>
      <c r="D254" s="66"/>
      <c r="E254" s="4"/>
      <c r="F254" s="4"/>
      <c r="G254" s="11"/>
    </row>
    <row r="255" ht="12.75" customHeight="1">
      <c r="C255" s="66"/>
      <c r="D255" s="66"/>
      <c r="E255" s="4"/>
      <c r="F255" s="4"/>
      <c r="G255" s="11"/>
    </row>
    <row r="256" ht="12.75" customHeight="1">
      <c r="C256" s="66"/>
      <c r="D256" s="66"/>
      <c r="E256" s="4"/>
      <c r="F256" s="4"/>
      <c r="G256" s="11"/>
    </row>
    <row r="257" ht="12.75" customHeight="1">
      <c r="C257" s="66"/>
      <c r="D257" s="66"/>
      <c r="E257" s="4"/>
      <c r="F257" s="4"/>
      <c r="G257" s="11"/>
    </row>
    <row r="258" ht="12.75" customHeight="1">
      <c r="C258" s="66"/>
      <c r="D258" s="66"/>
      <c r="E258" s="4"/>
      <c r="F258" s="4"/>
      <c r="G258" s="11"/>
    </row>
    <row r="259" ht="12.75" customHeight="1">
      <c r="C259" s="66"/>
      <c r="D259" s="66"/>
      <c r="E259" s="4"/>
      <c r="F259" s="4"/>
      <c r="G259" s="11"/>
    </row>
    <row r="260" ht="12.75" customHeight="1">
      <c r="C260" s="66"/>
      <c r="D260" s="66"/>
      <c r="E260" s="4"/>
      <c r="F260" s="4"/>
      <c r="G260" s="11"/>
    </row>
    <row r="261" ht="12.75" customHeight="1">
      <c r="C261" s="66"/>
      <c r="D261" s="66"/>
      <c r="E261" s="4"/>
      <c r="F261" s="4"/>
      <c r="G261" s="11"/>
    </row>
    <row r="262" ht="12.75" customHeight="1">
      <c r="C262" s="66"/>
      <c r="D262" s="66"/>
      <c r="E262" s="4"/>
      <c r="F262" s="4"/>
      <c r="G262" s="11"/>
    </row>
    <row r="263" ht="12.75" customHeight="1">
      <c r="C263" s="66"/>
      <c r="D263" s="66"/>
      <c r="E263" s="4"/>
      <c r="F263" s="4"/>
      <c r="G263" s="11"/>
    </row>
    <row r="264" ht="12.75" customHeight="1">
      <c r="C264" s="66"/>
      <c r="D264" s="66"/>
      <c r="E264" s="4"/>
      <c r="F264" s="4"/>
      <c r="G264" s="11"/>
    </row>
    <row r="265" ht="12.75" customHeight="1">
      <c r="C265" s="66"/>
      <c r="D265" s="66"/>
      <c r="E265" s="4"/>
      <c r="F265" s="4"/>
      <c r="G265" s="11"/>
    </row>
    <row r="266" ht="12.75" customHeight="1">
      <c r="C266" s="66"/>
      <c r="D266" s="66"/>
      <c r="E266" s="4"/>
      <c r="F266" s="4"/>
      <c r="G266" s="11"/>
    </row>
    <row r="267" ht="12.75" customHeight="1">
      <c r="C267" s="66"/>
      <c r="D267" s="66"/>
      <c r="E267" s="4"/>
      <c r="F267" s="4"/>
      <c r="G267" s="11"/>
    </row>
    <row r="268" ht="12.75" customHeight="1">
      <c r="C268" s="66"/>
      <c r="D268" s="66"/>
      <c r="E268" s="4"/>
      <c r="F268" s="4"/>
      <c r="G268" s="11"/>
    </row>
    <row r="269" ht="12.75" customHeight="1">
      <c r="C269" s="66"/>
      <c r="D269" s="66"/>
      <c r="E269" s="4"/>
      <c r="F269" s="4"/>
      <c r="G269" s="11"/>
    </row>
    <row r="270" ht="12.75" customHeight="1">
      <c r="C270" s="66"/>
      <c r="D270" s="66"/>
      <c r="E270" s="4"/>
      <c r="F270" s="4"/>
      <c r="G270" s="11"/>
    </row>
    <row r="271" ht="12.75" customHeight="1">
      <c r="C271" s="66"/>
      <c r="D271" s="66"/>
      <c r="E271" s="4"/>
      <c r="F271" s="4"/>
      <c r="G271" s="11"/>
    </row>
    <row r="272" ht="12.75" customHeight="1">
      <c r="C272" s="66"/>
      <c r="D272" s="66"/>
      <c r="E272" s="4"/>
      <c r="F272" s="4"/>
      <c r="G272" s="11"/>
    </row>
    <row r="273" ht="12.75" customHeight="1">
      <c r="C273" s="66"/>
      <c r="D273" s="66"/>
      <c r="E273" s="4"/>
      <c r="F273" s="4"/>
      <c r="G273" s="11"/>
    </row>
    <row r="274" ht="12.75" customHeight="1">
      <c r="C274" s="66"/>
      <c r="D274" s="66"/>
      <c r="E274" s="4"/>
      <c r="F274" s="4"/>
      <c r="G274" s="11"/>
    </row>
    <row r="275" ht="12.75" customHeight="1">
      <c r="C275" s="66"/>
      <c r="D275" s="66"/>
      <c r="E275" s="4"/>
      <c r="F275" s="4"/>
      <c r="G275" s="11"/>
    </row>
    <row r="276" ht="12.75" customHeight="1">
      <c r="C276" s="66"/>
      <c r="D276" s="66"/>
      <c r="E276" s="4"/>
      <c r="F276" s="4"/>
      <c r="G276" s="11"/>
    </row>
    <row r="277" ht="12.75" customHeight="1">
      <c r="C277" s="66"/>
      <c r="D277" s="66"/>
      <c r="E277" s="4"/>
      <c r="F277" s="4"/>
      <c r="G277" s="11"/>
    </row>
    <row r="278" ht="15.75" customHeight="1">
      <c r="E278" s="39"/>
      <c r="F278" s="39"/>
    </row>
    <row r="279" ht="15.75" customHeight="1">
      <c r="E279" s="39"/>
      <c r="F279" s="39"/>
    </row>
    <row r="280" ht="15.75" customHeight="1">
      <c r="E280" s="39"/>
      <c r="F280" s="39"/>
    </row>
    <row r="281" ht="15.75" customHeight="1">
      <c r="E281" s="39"/>
      <c r="F281" s="39"/>
    </row>
    <row r="282" ht="15.75" customHeight="1">
      <c r="E282" s="39"/>
      <c r="F282" s="39"/>
    </row>
    <row r="283" ht="15.75" customHeight="1">
      <c r="E283" s="39"/>
      <c r="F283" s="39"/>
    </row>
    <row r="284" ht="15.75" customHeight="1">
      <c r="E284" s="39"/>
      <c r="F284" s="39"/>
    </row>
    <row r="285" ht="15.75" customHeight="1">
      <c r="E285" s="39"/>
      <c r="F285" s="39"/>
    </row>
    <row r="286" ht="15.75" customHeight="1">
      <c r="E286" s="39"/>
      <c r="F286" s="39"/>
    </row>
    <row r="287" ht="15.75" customHeight="1">
      <c r="E287" s="39"/>
      <c r="F287" s="39"/>
    </row>
    <row r="288" ht="15.75" customHeight="1">
      <c r="E288" s="39"/>
      <c r="F288" s="39"/>
    </row>
    <row r="289" ht="15.75" customHeight="1">
      <c r="E289" s="39"/>
      <c r="F289" s="39"/>
    </row>
    <row r="290" ht="15.75" customHeight="1">
      <c r="E290" s="39"/>
      <c r="F290" s="39"/>
    </row>
    <row r="291" ht="15.75" customHeight="1">
      <c r="E291" s="39"/>
      <c r="F291" s="39"/>
    </row>
    <row r="292" ht="15.75" customHeight="1">
      <c r="E292" s="39"/>
      <c r="F292" s="39"/>
    </row>
    <row r="293" ht="15.75" customHeight="1">
      <c r="E293" s="39"/>
      <c r="F293" s="39"/>
    </row>
    <row r="294" ht="15.75" customHeight="1">
      <c r="E294" s="39"/>
      <c r="F294" s="39"/>
    </row>
    <row r="295" ht="15.75" customHeight="1">
      <c r="E295" s="39"/>
      <c r="F295" s="39"/>
    </row>
    <row r="296" ht="15.75" customHeight="1">
      <c r="E296" s="39"/>
      <c r="F296" s="39"/>
    </row>
    <row r="297" ht="15.75" customHeight="1">
      <c r="E297" s="39"/>
      <c r="F297" s="39"/>
    </row>
    <row r="298" ht="15.75" customHeight="1">
      <c r="E298" s="39"/>
      <c r="F298" s="39"/>
    </row>
    <row r="299" ht="15.75" customHeight="1">
      <c r="E299" s="39"/>
      <c r="F299" s="39"/>
    </row>
    <row r="300" ht="15.75" customHeight="1">
      <c r="E300" s="39"/>
      <c r="F300" s="39"/>
    </row>
    <row r="301" ht="15.75" customHeight="1">
      <c r="E301" s="39"/>
      <c r="F301" s="39"/>
    </row>
    <row r="302" ht="15.75" customHeight="1">
      <c r="E302" s="39"/>
      <c r="F302" s="39"/>
    </row>
    <row r="303" ht="15.75" customHeight="1">
      <c r="E303" s="39"/>
      <c r="F303" s="39"/>
    </row>
    <row r="304" ht="15.75" customHeight="1">
      <c r="E304" s="39"/>
      <c r="F304" s="39"/>
    </row>
    <row r="305" ht="15.75" customHeight="1">
      <c r="E305" s="39"/>
      <c r="F305" s="39"/>
    </row>
    <row r="306" ht="15.75" customHeight="1">
      <c r="E306" s="39"/>
      <c r="F306" s="39"/>
    </row>
    <row r="307" ht="15.75" customHeight="1">
      <c r="E307" s="39"/>
      <c r="F307" s="39"/>
    </row>
    <row r="308" ht="15.75" customHeight="1">
      <c r="E308" s="39"/>
      <c r="F308" s="39"/>
    </row>
    <row r="309" ht="15.75" customHeight="1">
      <c r="E309" s="39"/>
      <c r="F309" s="39"/>
    </row>
    <row r="310" ht="15.75" customHeight="1">
      <c r="E310" s="39"/>
      <c r="F310" s="39"/>
    </row>
    <row r="311" ht="15.75" customHeight="1">
      <c r="E311" s="39"/>
      <c r="F311" s="39"/>
    </row>
    <row r="312" ht="15.75" customHeight="1">
      <c r="E312" s="39"/>
      <c r="F312" s="39"/>
    </row>
    <row r="313" ht="15.75" customHeight="1">
      <c r="E313" s="39"/>
      <c r="F313" s="39"/>
    </row>
    <row r="314" ht="15.75" customHeight="1">
      <c r="E314" s="39"/>
      <c r="F314" s="39"/>
    </row>
    <row r="315" ht="15.75" customHeight="1">
      <c r="E315" s="39"/>
      <c r="F315" s="39"/>
    </row>
    <row r="316" ht="15.75" customHeight="1">
      <c r="E316" s="39"/>
      <c r="F316" s="39"/>
    </row>
    <row r="317" ht="15.75" customHeight="1">
      <c r="E317" s="39"/>
      <c r="F317" s="39"/>
    </row>
    <row r="318" ht="15.75" customHeight="1">
      <c r="E318" s="39"/>
      <c r="F318" s="39"/>
    </row>
    <row r="319" ht="15.75" customHeight="1">
      <c r="E319" s="39"/>
      <c r="F319" s="39"/>
    </row>
    <row r="320" ht="15.75" customHeight="1">
      <c r="E320" s="39"/>
      <c r="F320" s="39"/>
    </row>
    <row r="321" ht="15.75" customHeight="1">
      <c r="E321" s="39"/>
      <c r="F321" s="39"/>
    </row>
    <row r="322" ht="15.75" customHeight="1">
      <c r="E322" s="39"/>
      <c r="F322" s="39"/>
    </row>
    <row r="323" ht="15.75" customHeight="1">
      <c r="E323" s="39"/>
      <c r="F323" s="39"/>
    </row>
    <row r="324" ht="15.75" customHeight="1">
      <c r="E324" s="39"/>
      <c r="F324" s="39"/>
    </row>
    <row r="325" ht="15.75" customHeight="1">
      <c r="E325" s="39"/>
      <c r="F325" s="39"/>
    </row>
    <row r="326" ht="15.75" customHeight="1">
      <c r="E326" s="39"/>
      <c r="F326" s="39"/>
    </row>
    <row r="327" ht="15.75" customHeight="1">
      <c r="E327" s="39"/>
      <c r="F327" s="39"/>
    </row>
    <row r="328" ht="15.75" customHeight="1">
      <c r="E328" s="39"/>
      <c r="F328" s="39"/>
    </row>
    <row r="329" ht="15.75" customHeight="1">
      <c r="E329" s="39"/>
      <c r="F329" s="39"/>
    </row>
    <row r="330" ht="15.75" customHeight="1">
      <c r="E330" s="39"/>
      <c r="F330" s="39"/>
    </row>
    <row r="331" ht="15.75" customHeight="1">
      <c r="E331" s="39"/>
      <c r="F331" s="39"/>
    </row>
    <row r="332" ht="15.75" customHeight="1">
      <c r="E332" s="39"/>
      <c r="F332" s="39"/>
    </row>
    <row r="333" ht="15.75" customHeight="1">
      <c r="E333" s="39"/>
      <c r="F333" s="39"/>
    </row>
    <row r="334" ht="15.75" customHeight="1">
      <c r="E334" s="39"/>
      <c r="F334" s="39"/>
    </row>
    <row r="335" ht="15.75" customHeight="1">
      <c r="E335" s="39"/>
      <c r="F335" s="39"/>
    </row>
    <row r="336" ht="15.75" customHeight="1">
      <c r="E336" s="39"/>
      <c r="F336" s="39"/>
    </row>
    <row r="337" ht="15.75" customHeight="1">
      <c r="E337" s="39"/>
      <c r="F337" s="39"/>
    </row>
    <row r="338" ht="15.75" customHeight="1">
      <c r="E338" s="39"/>
      <c r="F338" s="39"/>
    </row>
    <row r="339" ht="15.75" customHeight="1">
      <c r="E339" s="39"/>
      <c r="F339" s="39"/>
    </row>
    <row r="340" ht="15.75" customHeight="1">
      <c r="E340" s="39"/>
      <c r="F340" s="39"/>
    </row>
    <row r="341" ht="15.75" customHeight="1">
      <c r="E341" s="39"/>
      <c r="F341" s="39"/>
    </row>
    <row r="342" ht="15.75" customHeight="1">
      <c r="E342" s="39"/>
      <c r="F342" s="39"/>
    </row>
    <row r="343" ht="15.75" customHeight="1">
      <c r="E343" s="39"/>
      <c r="F343" s="39"/>
    </row>
    <row r="344" ht="15.75" customHeight="1">
      <c r="E344" s="39"/>
      <c r="F344" s="39"/>
    </row>
    <row r="345" ht="15.75" customHeight="1">
      <c r="E345" s="39"/>
      <c r="F345" s="39"/>
    </row>
    <row r="346" ht="15.75" customHeight="1">
      <c r="E346" s="39"/>
      <c r="F346" s="39"/>
    </row>
    <row r="347" ht="15.75" customHeight="1">
      <c r="E347" s="39"/>
      <c r="F347" s="39"/>
    </row>
    <row r="348" ht="15.75" customHeight="1">
      <c r="E348" s="39"/>
      <c r="F348" s="39"/>
    </row>
    <row r="349" ht="15.75" customHeight="1">
      <c r="E349" s="39"/>
      <c r="F349" s="39"/>
    </row>
    <row r="350" ht="15.75" customHeight="1">
      <c r="E350" s="39"/>
      <c r="F350" s="39"/>
    </row>
    <row r="351" ht="15.75" customHeight="1">
      <c r="E351" s="39"/>
      <c r="F351" s="39"/>
    </row>
    <row r="352" ht="15.75" customHeight="1">
      <c r="E352" s="39"/>
      <c r="F352" s="39"/>
    </row>
    <row r="353" ht="15.75" customHeight="1">
      <c r="E353" s="39"/>
      <c r="F353" s="39"/>
    </row>
    <row r="354" ht="15.75" customHeight="1">
      <c r="E354" s="39"/>
      <c r="F354" s="39"/>
    </row>
    <row r="355" ht="15.75" customHeight="1">
      <c r="E355" s="39"/>
      <c r="F355" s="39"/>
    </row>
    <row r="356" ht="15.75" customHeight="1">
      <c r="E356" s="39"/>
      <c r="F356" s="39"/>
    </row>
    <row r="357" ht="15.75" customHeight="1">
      <c r="E357" s="39"/>
      <c r="F357" s="39"/>
    </row>
    <row r="358" ht="15.75" customHeight="1">
      <c r="E358" s="39"/>
      <c r="F358" s="39"/>
    </row>
    <row r="359" ht="15.75" customHeight="1">
      <c r="E359" s="39"/>
      <c r="F359" s="39"/>
    </row>
    <row r="360" ht="15.75" customHeight="1">
      <c r="E360" s="39"/>
      <c r="F360" s="39"/>
    </row>
    <row r="361" ht="15.75" customHeight="1">
      <c r="E361" s="39"/>
      <c r="F361" s="39"/>
    </row>
    <row r="362" ht="15.75" customHeight="1">
      <c r="E362" s="39"/>
      <c r="F362" s="39"/>
    </row>
    <row r="363" ht="15.75" customHeight="1">
      <c r="E363" s="39"/>
      <c r="F363" s="39"/>
    </row>
    <row r="364" ht="15.75" customHeight="1">
      <c r="E364" s="39"/>
      <c r="F364" s="39"/>
    </row>
    <row r="365" ht="15.75" customHeight="1">
      <c r="E365" s="39"/>
      <c r="F365" s="39"/>
    </row>
    <row r="366" ht="15.75" customHeight="1">
      <c r="E366" s="39"/>
      <c r="F366" s="39"/>
    </row>
    <row r="367" ht="15.75" customHeight="1">
      <c r="E367" s="39"/>
      <c r="F367" s="39"/>
    </row>
    <row r="368" ht="15.75" customHeight="1">
      <c r="E368" s="39"/>
      <c r="F368" s="39"/>
    </row>
    <row r="369" ht="15.75" customHeight="1">
      <c r="E369" s="39"/>
      <c r="F369" s="39"/>
    </row>
    <row r="370" ht="15.75" customHeight="1">
      <c r="E370" s="39"/>
      <c r="F370" s="39"/>
    </row>
    <row r="371" ht="15.75" customHeight="1">
      <c r="E371" s="39"/>
      <c r="F371" s="39"/>
    </row>
    <row r="372" ht="15.75" customHeight="1">
      <c r="E372" s="39"/>
      <c r="F372" s="39"/>
    </row>
    <row r="373" ht="15.75" customHeight="1">
      <c r="E373" s="39"/>
      <c r="F373" s="39"/>
    </row>
    <row r="374" ht="15.75" customHeight="1">
      <c r="E374" s="39"/>
      <c r="F374" s="39"/>
    </row>
    <row r="375" ht="15.75" customHeight="1">
      <c r="E375" s="39"/>
      <c r="F375" s="39"/>
    </row>
    <row r="376" ht="15.75" customHeight="1">
      <c r="E376" s="39"/>
      <c r="F376" s="39"/>
    </row>
    <row r="377" ht="15.75" customHeight="1">
      <c r="E377" s="39"/>
      <c r="F377" s="39"/>
    </row>
    <row r="378" ht="15.75" customHeight="1">
      <c r="E378" s="39"/>
      <c r="F378" s="39"/>
    </row>
    <row r="379" ht="15.75" customHeight="1">
      <c r="E379" s="39"/>
      <c r="F379" s="39"/>
    </row>
    <row r="380" ht="15.75" customHeight="1">
      <c r="E380" s="39"/>
      <c r="F380" s="39"/>
    </row>
    <row r="381" ht="15.75" customHeight="1">
      <c r="E381" s="39"/>
      <c r="F381" s="39"/>
    </row>
    <row r="382" ht="15.75" customHeight="1">
      <c r="E382" s="39"/>
      <c r="F382" s="39"/>
    </row>
    <row r="383" ht="15.75" customHeight="1">
      <c r="E383" s="39"/>
      <c r="F383" s="39"/>
    </row>
    <row r="384" ht="15.75" customHeight="1">
      <c r="E384" s="39"/>
      <c r="F384" s="39"/>
    </row>
    <row r="385" ht="15.75" customHeight="1">
      <c r="E385" s="39"/>
      <c r="F385" s="39"/>
    </row>
    <row r="386" ht="15.75" customHeight="1">
      <c r="E386" s="39"/>
      <c r="F386" s="39"/>
    </row>
    <row r="387" ht="15.75" customHeight="1">
      <c r="E387" s="39"/>
      <c r="F387" s="39"/>
    </row>
    <row r="388" ht="15.75" customHeight="1">
      <c r="E388" s="39"/>
      <c r="F388" s="39"/>
    </row>
    <row r="389" ht="15.75" customHeight="1">
      <c r="E389" s="39"/>
      <c r="F389" s="39"/>
    </row>
    <row r="390" ht="15.75" customHeight="1">
      <c r="E390" s="39"/>
      <c r="F390" s="39"/>
    </row>
    <row r="391" ht="15.75" customHeight="1">
      <c r="E391" s="39"/>
      <c r="F391" s="39"/>
    </row>
    <row r="392" ht="15.75" customHeight="1">
      <c r="E392" s="39"/>
      <c r="F392" s="39"/>
    </row>
    <row r="393" ht="15.75" customHeight="1">
      <c r="E393" s="39"/>
      <c r="F393" s="39"/>
    </row>
    <row r="394" ht="15.75" customHeight="1">
      <c r="E394" s="39"/>
      <c r="F394" s="39"/>
    </row>
    <row r="395" ht="15.75" customHeight="1">
      <c r="E395" s="39"/>
      <c r="F395" s="39"/>
    </row>
    <row r="396" ht="15.75" customHeight="1">
      <c r="E396" s="39"/>
      <c r="F396" s="39"/>
    </row>
    <row r="397" ht="15.75" customHeight="1">
      <c r="E397" s="39"/>
      <c r="F397" s="39"/>
    </row>
    <row r="398" ht="15.75" customHeight="1">
      <c r="E398" s="39"/>
      <c r="F398" s="39"/>
    </row>
    <row r="399" ht="15.75" customHeight="1">
      <c r="E399" s="39"/>
      <c r="F399" s="39"/>
    </row>
    <row r="400" ht="15.75" customHeight="1">
      <c r="E400" s="39"/>
      <c r="F400" s="39"/>
    </row>
    <row r="401" ht="15.75" customHeight="1">
      <c r="E401" s="39"/>
      <c r="F401" s="39"/>
    </row>
    <row r="402" ht="15.75" customHeight="1">
      <c r="E402" s="39"/>
      <c r="F402" s="39"/>
    </row>
    <row r="403" ht="15.75" customHeight="1">
      <c r="E403" s="39"/>
      <c r="F403" s="39"/>
    </row>
    <row r="404" ht="15.75" customHeight="1">
      <c r="E404" s="39"/>
      <c r="F404" s="39"/>
    </row>
    <row r="405" ht="15.75" customHeight="1">
      <c r="E405" s="39"/>
      <c r="F405" s="39"/>
    </row>
    <row r="406" ht="15.75" customHeight="1">
      <c r="E406" s="39"/>
      <c r="F406" s="39"/>
    </row>
    <row r="407" ht="15.75" customHeight="1">
      <c r="E407" s="39"/>
      <c r="F407" s="39"/>
    </row>
    <row r="408" ht="15.75" customHeight="1">
      <c r="E408" s="39"/>
      <c r="F408" s="39"/>
    </row>
    <row r="409" ht="15.75" customHeight="1">
      <c r="E409" s="39"/>
      <c r="F409" s="39"/>
    </row>
    <row r="410" ht="15.75" customHeight="1">
      <c r="E410" s="39"/>
      <c r="F410" s="39"/>
    </row>
    <row r="411" ht="15.75" customHeight="1">
      <c r="E411" s="39"/>
      <c r="F411" s="39"/>
    </row>
    <row r="412" ht="15.75" customHeight="1">
      <c r="E412" s="39"/>
      <c r="F412" s="39"/>
    </row>
    <row r="413" ht="15.75" customHeight="1">
      <c r="E413" s="39"/>
      <c r="F413" s="39"/>
    </row>
    <row r="414" ht="15.75" customHeight="1">
      <c r="E414" s="39"/>
      <c r="F414" s="39"/>
    </row>
    <row r="415" ht="15.75" customHeight="1">
      <c r="E415" s="39"/>
      <c r="F415" s="39"/>
    </row>
    <row r="416" ht="15.75" customHeight="1">
      <c r="E416" s="39"/>
      <c r="F416" s="39"/>
    </row>
    <row r="417" ht="15.75" customHeight="1">
      <c r="E417" s="39"/>
      <c r="F417" s="39"/>
    </row>
    <row r="418" ht="15.75" customHeight="1">
      <c r="E418" s="39"/>
      <c r="F418" s="39"/>
    </row>
    <row r="419" ht="15.75" customHeight="1">
      <c r="E419" s="39"/>
      <c r="F419" s="39"/>
    </row>
    <row r="420" ht="15.75" customHeight="1">
      <c r="E420" s="39"/>
      <c r="F420" s="39"/>
    </row>
    <row r="421" ht="15.75" customHeight="1">
      <c r="E421" s="39"/>
      <c r="F421" s="39"/>
    </row>
    <row r="422" ht="15.75" customHeight="1">
      <c r="E422" s="39"/>
      <c r="F422" s="39"/>
    </row>
    <row r="423" ht="15.75" customHeight="1">
      <c r="E423" s="39"/>
      <c r="F423" s="39"/>
    </row>
    <row r="424" ht="15.75" customHeight="1">
      <c r="E424" s="39"/>
      <c r="F424" s="39"/>
    </row>
    <row r="425" ht="15.75" customHeight="1">
      <c r="E425" s="39"/>
      <c r="F425" s="39"/>
    </row>
    <row r="426" ht="15.75" customHeight="1">
      <c r="E426" s="39"/>
      <c r="F426" s="39"/>
    </row>
    <row r="427" ht="15.75" customHeight="1">
      <c r="E427" s="39"/>
      <c r="F427" s="39"/>
    </row>
    <row r="428" ht="15.75" customHeight="1">
      <c r="E428" s="39"/>
      <c r="F428" s="39"/>
    </row>
    <row r="429" ht="15.75" customHeight="1">
      <c r="E429" s="39"/>
      <c r="F429" s="39"/>
    </row>
    <row r="430" ht="15.75" customHeight="1">
      <c r="E430" s="39"/>
      <c r="F430" s="39"/>
    </row>
    <row r="431" ht="15.75" customHeight="1">
      <c r="E431" s="39"/>
      <c r="F431" s="39"/>
    </row>
    <row r="432" ht="15.75" customHeight="1">
      <c r="E432" s="39"/>
      <c r="F432" s="39"/>
    </row>
    <row r="433" ht="15.75" customHeight="1">
      <c r="E433" s="39"/>
      <c r="F433" s="39"/>
    </row>
    <row r="434" ht="15.75" customHeight="1">
      <c r="E434" s="39"/>
      <c r="F434" s="39"/>
    </row>
    <row r="435" ht="15.75" customHeight="1">
      <c r="E435" s="39"/>
      <c r="F435" s="39"/>
    </row>
    <row r="436" ht="15.75" customHeight="1">
      <c r="E436" s="39"/>
      <c r="F436" s="39"/>
    </row>
    <row r="437" ht="15.75" customHeight="1">
      <c r="E437" s="39"/>
      <c r="F437" s="39"/>
    </row>
    <row r="438" ht="15.75" customHeight="1">
      <c r="E438" s="39"/>
      <c r="F438" s="39"/>
    </row>
    <row r="439" ht="15.75" customHeight="1">
      <c r="E439" s="39"/>
      <c r="F439" s="39"/>
    </row>
    <row r="440" ht="15.75" customHeight="1">
      <c r="E440" s="39"/>
      <c r="F440" s="39"/>
    </row>
    <row r="441" ht="15.75" customHeight="1">
      <c r="E441" s="39"/>
      <c r="F441" s="39"/>
    </row>
    <row r="442" ht="15.75" customHeight="1">
      <c r="E442" s="39"/>
      <c r="F442" s="39"/>
    </row>
    <row r="443" ht="15.75" customHeight="1">
      <c r="E443" s="39"/>
      <c r="F443" s="39"/>
    </row>
    <row r="444" ht="15.75" customHeight="1">
      <c r="E444" s="39"/>
      <c r="F444" s="39"/>
    </row>
    <row r="445" ht="15.75" customHeight="1">
      <c r="E445" s="39"/>
      <c r="F445" s="39"/>
    </row>
    <row r="446" ht="15.75" customHeight="1">
      <c r="E446" s="39"/>
      <c r="F446" s="39"/>
    </row>
    <row r="447" ht="15.75" customHeight="1">
      <c r="E447" s="39"/>
      <c r="F447" s="39"/>
    </row>
    <row r="448" ht="15.75" customHeight="1">
      <c r="E448" s="39"/>
      <c r="F448" s="39"/>
    </row>
    <row r="449" ht="15.75" customHeight="1">
      <c r="E449" s="39"/>
      <c r="F449" s="39"/>
    </row>
    <row r="450" ht="15.75" customHeight="1">
      <c r="E450" s="39"/>
      <c r="F450" s="39"/>
    </row>
    <row r="451" ht="15.75" customHeight="1">
      <c r="E451" s="39"/>
      <c r="F451" s="39"/>
    </row>
    <row r="452" ht="15.75" customHeight="1">
      <c r="E452" s="39"/>
      <c r="F452" s="39"/>
    </row>
    <row r="453" ht="15.75" customHeight="1">
      <c r="E453" s="39"/>
      <c r="F453" s="39"/>
    </row>
    <row r="454" ht="15.75" customHeight="1">
      <c r="E454" s="39"/>
      <c r="F454" s="39"/>
    </row>
    <row r="455" ht="15.75" customHeight="1">
      <c r="E455" s="39"/>
      <c r="F455" s="39"/>
    </row>
    <row r="456" ht="15.75" customHeight="1">
      <c r="E456" s="39"/>
      <c r="F456" s="39"/>
    </row>
    <row r="457" ht="15.75" customHeight="1">
      <c r="E457" s="39"/>
      <c r="F457" s="39"/>
    </row>
    <row r="458" ht="15.75" customHeight="1">
      <c r="E458" s="39"/>
      <c r="F458" s="39"/>
    </row>
    <row r="459" ht="15.75" customHeight="1">
      <c r="E459" s="39"/>
      <c r="F459" s="39"/>
    </row>
    <row r="460" ht="15.75" customHeight="1">
      <c r="E460" s="39"/>
      <c r="F460" s="39"/>
    </row>
    <row r="461" ht="15.75" customHeight="1">
      <c r="E461" s="39"/>
      <c r="F461" s="39"/>
    </row>
    <row r="462" ht="15.75" customHeight="1">
      <c r="E462" s="39"/>
      <c r="F462" s="39"/>
    </row>
    <row r="463" ht="15.75" customHeight="1">
      <c r="E463" s="39"/>
      <c r="F463" s="39"/>
    </row>
    <row r="464" ht="15.75" customHeight="1">
      <c r="E464" s="39"/>
      <c r="F464" s="39"/>
    </row>
    <row r="465" ht="15.75" customHeight="1">
      <c r="E465" s="39"/>
      <c r="F465" s="39"/>
    </row>
    <row r="466" ht="15.75" customHeight="1">
      <c r="E466" s="39"/>
      <c r="F466" s="39"/>
    </row>
    <row r="467" ht="15.75" customHeight="1">
      <c r="E467" s="39"/>
      <c r="F467" s="39"/>
    </row>
    <row r="468" ht="15.75" customHeight="1">
      <c r="E468" s="39"/>
      <c r="F468" s="39"/>
    </row>
    <row r="469" ht="15.75" customHeight="1">
      <c r="E469" s="39"/>
      <c r="F469" s="39"/>
    </row>
    <row r="470" ht="15.75" customHeight="1">
      <c r="E470" s="39"/>
      <c r="F470" s="39"/>
    </row>
    <row r="471" ht="15.75" customHeight="1">
      <c r="E471" s="39"/>
      <c r="F471" s="39"/>
    </row>
    <row r="472" ht="15.75" customHeight="1">
      <c r="E472" s="39"/>
      <c r="F472" s="39"/>
    </row>
    <row r="473" ht="15.75" customHeight="1">
      <c r="E473" s="39"/>
      <c r="F473" s="39"/>
    </row>
    <row r="474" ht="15.75" customHeight="1">
      <c r="E474" s="39"/>
      <c r="F474" s="39"/>
    </row>
    <row r="475" ht="15.75" customHeight="1">
      <c r="E475" s="39"/>
      <c r="F475" s="39"/>
    </row>
    <row r="476" ht="15.75" customHeight="1">
      <c r="E476" s="39"/>
      <c r="F476" s="39"/>
    </row>
    <row r="477" ht="15.75" customHeight="1">
      <c r="E477" s="39"/>
      <c r="F477" s="39"/>
    </row>
    <row r="478" ht="15.75" customHeight="1">
      <c r="E478" s="39"/>
      <c r="F478" s="39"/>
    </row>
    <row r="479" ht="15.75" customHeight="1">
      <c r="E479" s="39"/>
      <c r="F479" s="39"/>
    </row>
    <row r="480" ht="15.75" customHeight="1">
      <c r="E480" s="39"/>
      <c r="F480" s="39"/>
    </row>
    <row r="481" ht="15.75" customHeight="1">
      <c r="E481" s="39"/>
      <c r="F481" s="39"/>
    </row>
    <row r="482" ht="15.75" customHeight="1">
      <c r="E482" s="39"/>
      <c r="F482" s="39"/>
    </row>
    <row r="483" ht="15.75" customHeight="1">
      <c r="E483" s="39"/>
      <c r="F483" s="39"/>
    </row>
    <row r="484" ht="15.75" customHeight="1">
      <c r="E484" s="39"/>
      <c r="F484" s="39"/>
    </row>
    <row r="485" ht="15.75" customHeight="1">
      <c r="E485" s="39"/>
      <c r="F485" s="39"/>
    </row>
    <row r="486" ht="15.75" customHeight="1">
      <c r="E486" s="39"/>
      <c r="F486" s="39"/>
    </row>
    <row r="487" ht="15.75" customHeight="1">
      <c r="E487" s="39"/>
      <c r="F487" s="39"/>
    </row>
    <row r="488" ht="15.75" customHeight="1">
      <c r="E488" s="39"/>
      <c r="F488" s="39"/>
    </row>
    <row r="489" ht="15.75" customHeight="1">
      <c r="E489" s="39"/>
      <c r="F489" s="39"/>
    </row>
    <row r="490" ht="15.75" customHeight="1">
      <c r="E490" s="39"/>
      <c r="F490" s="39"/>
    </row>
    <row r="491" ht="15.75" customHeight="1">
      <c r="E491" s="39"/>
      <c r="F491" s="39"/>
    </row>
    <row r="492" ht="15.75" customHeight="1">
      <c r="E492" s="39"/>
      <c r="F492" s="39"/>
    </row>
    <row r="493" ht="15.75" customHeight="1">
      <c r="E493" s="39"/>
      <c r="F493" s="39"/>
    </row>
    <row r="494" ht="15.75" customHeight="1">
      <c r="E494" s="39"/>
      <c r="F494" s="39"/>
    </row>
    <row r="495" ht="15.75" customHeight="1">
      <c r="E495" s="39"/>
      <c r="F495" s="39"/>
    </row>
    <row r="496" ht="15.75" customHeight="1">
      <c r="E496" s="39"/>
      <c r="F496" s="39"/>
    </row>
    <row r="497" ht="15.75" customHeight="1">
      <c r="E497" s="39"/>
      <c r="F497" s="39"/>
    </row>
    <row r="498" ht="15.75" customHeight="1">
      <c r="E498" s="39"/>
      <c r="F498" s="39"/>
    </row>
    <row r="499" ht="15.75" customHeight="1">
      <c r="E499" s="39"/>
      <c r="F499" s="39"/>
    </row>
    <row r="500" ht="15.75" customHeight="1">
      <c r="E500" s="39"/>
      <c r="F500" s="39"/>
    </row>
    <row r="501" ht="15.75" customHeight="1">
      <c r="E501" s="39"/>
      <c r="F501" s="39"/>
    </row>
    <row r="502" ht="15.75" customHeight="1">
      <c r="E502" s="39"/>
      <c r="F502" s="39"/>
    </row>
    <row r="503" ht="15.75" customHeight="1">
      <c r="E503" s="39"/>
      <c r="F503" s="39"/>
    </row>
    <row r="504" ht="15.75" customHeight="1">
      <c r="E504" s="39"/>
      <c r="F504" s="39"/>
    </row>
    <row r="505" ht="15.75" customHeight="1">
      <c r="E505" s="39"/>
      <c r="F505" s="39"/>
    </row>
    <row r="506" ht="15.75" customHeight="1">
      <c r="E506" s="39"/>
      <c r="F506" s="39"/>
    </row>
    <row r="507" ht="15.75" customHeight="1">
      <c r="E507" s="39"/>
      <c r="F507" s="39"/>
    </row>
    <row r="508" ht="15.75" customHeight="1">
      <c r="E508" s="39"/>
      <c r="F508" s="39"/>
    </row>
    <row r="509" ht="15.75" customHeight="1">
      <c r="E509" s="39"/>
      <c r="F509" s="39"/>
    </row>
    <row r="510" ht="15.75" customHeight="1">
      <c r="E510" s="39"/>
      <c r="F510" s="39"/>
    </row>
    <row r="511" ht="15.75" customHeight="1">
      <c r="E511" s="39"/>
      <c r="F511" s="39"/>
    </row>
    <row r="512" ht="15.75" customHeight="1">
      <c r="E512" s="39"/>
      <c r="F512" s="39"/>
    </row>
    <row r="513" ht="15.75" customHeight="1">
      <c r="E513" s="39"/>
      <c r="F513" s="39"/>
    </row>
    <row r="514" ht="15.75" customHeight="1">
      <c r="E514" s="39"/>
      <c r="F514" s="39"/>
    </row>
    <row r="515" ht="15.75" customHeight="1">
      <c r="E515" s="39"/>
      <c r="F515" s="39"/>
    </row>
    <row r="516" ht="15.75" customHeight="1">
      <c r="E516" s="39"/>
      <c r="F516" s="39"/>
    </row>
    <row r="517" ht="15.75" customHeight="1">
      <c r="E517" s="39"/>
      <c r="F517" s="39"/>
    </row>
    <row r="518" ht="15.75" customHeight="1">
      <c r="E518" s="39"/>
      <c r="F518" s="39"/>
    </row>
    <row r="519" ht="15.75" customHeight="1">
      <c r="E519" s="39"/>
      <c r="F519" s="39"/>
    </row>
    <row r="520" ht="15.75" customHeight="1">
      <c r="E520" s="39"/>
      <c r="F520" s="39"/>
    </row>
    <row r="521" ht="15.75" customHeight="1">
      <c r="E521" s="39"/>
      <c r="F521" s="39"/>
    </row>
    <row r="522" ht="15.75" customHeight="1">
      <c r="E522" s="39"/>
      <c r="F522" s="39"/>
    </row>
    <row r="523" ht="15.75" customHeight="1">
      <c r="E523" s="39"/>
      <c r="F523" s="39"/>
    </row>
    <row r="524" ht="15.75" customHeight="1">
      <c r="E524" s="39"/>
      <c r="F524" s="39"/>
    </row>
    <row r="525" ht="15.75" customHeight="1">
      <c r="E525" s="39"/>
      <c r="F525" s="39"/>
    </row>
    <row r="526" ht="15.75" customHeight="1">
      <c r="E526" s="39"/>
      <c r="F526" s="39"/>
    </row>
    <row r="527" ht="15.75" customHeight="1">
      <c r="E527" s="39"/>
      <c r="F527" s="39"/>
    </row>
    <row r="528" ht="15.75" customHeight="1">
      <c r="E528" s="39"/>
      <c r="F528" s="39"/>
    </row>
    <row r="529" ht="15.75" customHeight="1">
      <c r="E529" s="39"/>
      <c r="F529" s="39"/>
    </row>
    <row r="530" ht="15.75" customHeight="1">
      <c r="E530" s="39"/>
      <c r="F530" s="39"/>
    </row>
    <row r="531" ht="15.75" customHeight="1">
      <c r="E531" s="39"/>
      <c r="F531" s="39"/>
    </row>
    <row r="532" ht="15.75" customHeight="1">
      <c r="E532" s="39"/>
      <c r="F532" s="39"/>
    </row>
    <row r="533" ht="15.75" customHeight="1">
      <c r="E533" s="39"/>
      <c r="F533" s="39"/>
    </row>
    <row r="534" ht="15.75" customHeight="1">
      <c r="E534" s="39"/>
      <c r="F534" s="39"/>
    </row>
    <row r="535" ht="15.75" customHeight="1">
      <c r="E535" s="39"/>
      <c r="F535" s="39"/>
    </row>
    <row r="536" ht="15.75" customHeight="1">
      <c r="E536" s="39"/>
      <c r="F536" s="39"/>
    </row>
    <row r="537" ht="15.75" customHeight="1">
      <c r="E537" s="39"/>
      <c r="F537" s="39"/>
    </row>
    <row r="538" ht="15.75" customHeight="1">
      <c r="E538" s="39"/>
      <c r="F538" s="39"/>
    </row>
    <row r="539" ht="15.75" customHeight="1">
      <c r="E539" s="39"/>
      <c r="F539" s="39"/>
    </row>
    <row r="540" ht="15.75" customHeight="1">
      <c r="E540" s="39"/>
      <c r="F540" s="39"/>
    </row>
    <row r="541" ht="15.75" customHeight="1">
      <c r="E541" s="39"/>
      <c r="F541" s="39"/>
    </row>
    <row r="542" ht="15.75" customHeight="1">
      <c r="E542" s="39"/>
      <c r="F542" s="39"/>
    </row>
    <row r="543" ht="15.75" customHeight="1">
      <c r="E543" s="39"/>
      <c r="F543" s="39"/>
    </row>
    <row r="544" ht="15.75" customHeight="1">
      <c r="E544" s="39"/>
      <c r="F544" s="39"/>
    </row>
    <row r="545" ht="15.75" customHeight="1">
      <c r="E545" s="39"/>
      <c r="F545" s="39"/>
    </row>
    <row r="546" ht="15.75" customHeight="1">
      <c r="E546" s="39"/>
      <c r="F546" s="39"/>
    </row>
    <row r="547" ht="15.75" customHeight="1">
      <c r="E547" s="39"/>
      <c r="F547" s="39"/>
    </row>
    <row r="548" ht="15.75" customHeight="1">
      <c r="E548" s="39"/>
      <c r="F548" s="39"/>
    </row>
    <row r="549" ht="15.75" customHeight="1">
      <c r="E549" s="39"/>
      <c r="F549" s="39"/>
    </row>
    <row r="550" ht="15.75" customHeight="1">
      <c r="E550" s="39"/>
      <c r="F550" s="39"/>
    </row>
    <row r="551" ht="15.75" customHeight="1">
      <c r="E551" s="39"/>
      <c r="F551" s="39"/>
    </row>
    <row r="552" ht="15.75" customHeight="1">
      <c r="E552" s="39"/>
      <c r="F552" s="39"/>
    </row>
    <row r="553" ht="15.75" customHeight="1">
      <c r="E553" s="39"/>
      <c r="F553" s="39"/>
    </row>
    <row r="554" ht="15.75" customHeight="1">
      <c r="E554" s="39"/>
      <c r="F554" s="39"/>
    </row>
    <row r="555" ht="15.75" customHeight="1">
      <c r="E555" s="39"/>
      <c r="F555" s="39"/>
    </row>
    <row r="556" ht="15.75" customHeight="1">
      <c r="E556" s="39"/>
      <c r="F556" s="39"/>
    </row>
    <row r="557" ht="15.75" customHeight="1">
      <c r="E557" s="39"/>
      <c r="F557" s="39"/>
    </row>
    <row r="558" ht="15.75" customHeight="1">
      <c r="E558" s="39"/>
      <c r="F558" s="39"/>
    </row>
    <row r="559" ht="15.75" customHeight="1">
      <c r="E559" s="39"/>
      <c r="F559" s="39"/>
    </row>
    <row r="560" ht="15.75" customHeight="1">
      <c r="E560" s="39"/>
      <c r="F560" s="39"/>
    </row>
    <row r="561" ht="15.75" customHeight="1">
      <c r="E561" s="39"/>
      <c r="F561" s="39"/>
    </row>
    <row r="562" ht="15.75" customHeight="1">
      <c r="E562" s="39"/>
      <c r="F562" s="39"/>
    </row>
    <row r="563" ht="15.75" customHeight="1">
      <c r="E563" s="39"/>
      <c r="F563" s="39"/>
    </row>
    <row r="564" ht="15.75" customHeight="1">
      <c r="E564" s="39"/>
      <c r="F564" s="39"/>
    </row>
    <row r="565" ht="15.75" customHeight="1">
      <c r="E565" s="39"/>
      <c r="F565" s="39"/>
    </row>
    <row r="566" ht="15.75" customHeight="1">
      <c r="E566" s="39"/>
      <c r="F566" s="39"/>
    </row>
    <row r="567" ht="15.75" customHeight="1">
      <c r="E567" s="39"/>
      <c r="F567" s="39"/>
    </row>
    <row r="568" ht="15.75" customHeight="1">
      <c r="E568" s="39"/>
      <c r="F568" s="39"/>
    </row>
    <row r="569" ht="15.75" customHeight="1">
      <c r="E569" s="39"/>
      <c r="F569" s="39"/>
    </row>
    <row r="570" ht="15.75" customHeight="1">
      <c r="E570" s="39"/>
      <c r="F570" s="39"/>
    </row>
    <row r="571" ht="15.75" customHeight="1">
      <c r="E571" s="39"/>
      <c r="F571" s="39"/>
    </row>
    <row r="572" ht="15.75" customHeight="1">
      <c r="E572" s="39"/>
      <c r="F572" s="39"/>
    </row>
    <row r="573" ht="15.75" customHeight="1">
      <c r="E573" s="39"/>
      <c r="F573" s="39"/>
    </row>
    <row r="574" ht="15.75" customHeight="1">
      <c r="E574" s="39"/>
      <c r="F574" s="39"/>
    </row>
    <row r="575" ht="15.75" customHeight="1">
      <c r="E575" s="39"/>
      <c r="F575" s="39"/>
    </row>
    <row r="576" ht="15.75" customHeight="1">
      <c r="E576" s="39"/>
      <c r="F576" s="39"/>
    </row>
    <row r="577" ht="15.75" customHeight="1">
      <c r="E577" s="39"/>
      <c r="F577" s="39"/>
    </row>
    <row r="578" ht="15.75" customHeight="1">
      <c r="E578" s="39"/>
      <c r="F578" s="39"/>
    </row>
    <row r="579" ht="15.75" customHeight="1">
      <c r="E579" s="39"/>
      <c r="F579" s="39"/>
    </row>
    <row r="580" ht="15.75" customHeight="1">
      <c r="E580" s="39"/>
      <c r="F580" s="39"/>
    </row>
    <row r="581" ht="15.75" customHeight="1">
      <c r="E581" s="39"/>
      <c r="F581" s="39"/>
    </row>
    <row r="582" ht="15.75" customHeight="1">
      <c r="E582" s="39"/>
      <c r="F582" s="39"/>
    </row>
    <row r="583" ht="15.75" customHeight="1">
      <c r="E583" s="39"/>
      <c r="F583" s="39"/>
    </row>
    <row r="584" ht="15.75" customHeight="1">
      <c r="E584" s="39"/>
      <c r="F584" s="39"/>
    </row>
    <row r="585" ht="15.75" customHeight="1">
      <c r="E585" s="39"/>
      <c r="F585" s="39"/>
    </row>
    <row r="586" ht="15.75" customHeight="1">
      <c r="E586" s="39"/>
      <c r="F586" s="39"/>
    </row>
    <row r="587" ht="15.75" customHeight="1">
      <c r="E587" s="39"/>
      <c r="F587" s="39"/>
    </row>
    <row r="588" ht="15.75" customHeight="1">
      <c r="E588" s="39"/>
      <c r="F588" s="39"/>
    </row>
    <row r="589" ht="15.75" customHeight="1">
      <c r="E589" s="39"/>
      <c r="F589" s="39"/>
    </row>
    <row r="590" ht="15.75" customHeight="1">
      <c r="E590" s="39"/>
      <c r="F590" s="39"/>
    </row>
    <row r="591" ht="15.75" customHeight="1">
      <c r="E591" s="39"/>
      <c r="F591" s="39"/>
    </row>
    <row r="592" ht="15.75" customHeight="1">
      <c r="E592" s="39"/>
      <c r="F592" s="39"/>
    </row>
    <row r="593" ht="15.75" customHeight="1">
      <c r="E593" s="39"/>
      <c r="F593" s="39"/>
    </row>
    <row r="594" ht="15.75" customHeight="1">
      <c r="E594" s="39"/>
      <c r="F594" s="39"/>
    </row>
    <row r="595" ht="15.75" customHeight="1">
      <c r="E595" s="39"/>
      <c r="F595" s="39"/>
    </row>
    <row r="596" ht="15.75" customHeight="1">
      <c r="E596" s="39"/>
      <c r="F596" s="39"/>
    </row>
    <row r="597" ht="15.75" customHeight="1">
      <c r="E597" s="39"/>
      <c r="F597" s="39"/>
    </row>
    <row r="598" ht="15.75" customHeight="1">
      <c r="E598" s="39"/>
      <c r="F598" s="39"/>
    </row>
    <row r="599" ht="15.75" customHeight="1">
      <c r="E599" s="39"/>
      <c r="F599" s="39"/>
    </row>
    <row r="600" ht="15.75" customHeight="1">
      <c r="E600" s="39"/>
      <c r="F600" s="39"/>
    </row>
    <row r="601" ht="15.75" customHeight="1">
      <c r="E601" s="39"/>
      <c r="F601" s="39"/>
    </row>
    <row r="602" ht="15.75" customHeight="1">
      <c r="E602" s="39"/>
      <c r="F602" s="39"/>
    </row>
    <row r="603" ht="15.75" customHeight="1">
      <c r="E603" s="39"/>
      <c r="F603" s="39"/>
    </row>
    <row r="604" ht="15.75" customHeight="1">
      <c r="E604" s="39"/>
      <c r="F604" s="39"/>
    </row>
    <row r="605" ht="15.75" customHeight="1">
      <c r="E605" s="39"/>
      <c r="F605" s="39"/>
    </row>
    <row r="606" ht="15.75" customHeight="1">
      <c r="E606" s="39"/>
      <c r="F606" s="39"/>
    </row>
    <row r="607" ht="15.75" customHeight="1">
      <c r="E607" s="39"/>
      <c r="F607" s="39"/>
    </row>
    <row r="608" ht="15.75" customHeight="1">
      <c r="E608" s="39"/>
      <c r="F608" s="39"/>
    </row>
    <row r="609" ht="15.75" customHeight="1">
      <c r="E609" s="39"/>
      <c r="F609" s="39"/>
    </row>
    <row r="610" ht="15.75" customHeight="1">
      <c r="E610" s="39"/>
      <c r="F610" s="39"/>
    </row>
    <row r="611" ht="15.75" customHeight="1">
      <c r="E611" s="39"/>
      <c r="F611" s="39"/>
    </row>
    <row r="612" ht="15.75" customHeight="1">
      <c r="E612" s="39"/>
      <c r="F612" s="39"/>
    </row>
    <row r="613" ht="15.75" customHeight="1">
      <c r="E613" s="39"/>
      <c r="F613" s="39"/>
    </row>
    <row r="614" ht="15.75" customHeight="1">
      <c r="E614" s="39"/>
      <c r="F614" s="39"/>
    </row>
    <row r="615" ht="15.75" customHeight="1">
      <c r="E615" s="39"/>
      <c r="F615" s="39"/>
    </row>
    <row r="616" ht="15.75" customHeight="1">
      <c r="E616" s="39"/>
      <c r="F616" s="39"/>
    </row>
    <row r="617" ht="15.75" customHeight="1">
      <c r="E617" s="39"/>
      <c r="F617" s="39"/>
    </row>
    <row r="618" ht="15.75" customHeight="1">
      <c r="E618" s="39"/>
      <c r="F618" s="39"/>
    </row>
    <row r="619" ht="15.75" customHeight="1">
      <c r="E619" s="39"/>
      <c r="F619" s="39"/>
    </row>
    <row r="620" ht="15.75" customHeight="1">
      <c r="E620" s="39"/>
      <c r="F620" s="39"/>
    </row>
    <row r="621" ht="15.75" customHeight="1">
      <c r="E621" s="39"/>
      <c r="F621" s="39"/>
    </row>
    <row r="622" ht="15.75" customHeight="1">
      <c r="E622" s="39"/>
      <c r="F622" s="39"/>
    </row>
    <row r="623" ht="15.75" customHeight="1">
      <c r="E623" s="39"/>
      <c r="F623" s="39"/>
    </row>
    <row r="624" ht="15.75" customHeight="1">
      <c r="E624" s="39"/>
      <c r="F624" s="39"/>
    </row>
    <row r="625" ht="15.75" customHeight="1">
      <c r="E625" s="39"/>
      <c r="F625" s="39"/>
    </row>
    <row r="626" ht="15.75" customHeight="1">
      <c r="E626" s="39"/>
      <c r="F626" s="39"/>
    </row>
    <row r="627" ht="15.75" customHeight="1">
      <c r="E627" s="39"/>
      <c r="F627" s="39"/>
    </row>
    <row r="628" ht="15.75" customHeight="1">
      <c r="E628" s="39"/>
      <c r="F628" s="39"/>
    </row>
    <row r="629" ht="15.75" customHeight="1">
      <c r="E629" s="39"/>
      <c r="F629" s="39"/>
    </row>
    <row r="630" ht="15.75" customHeight="1">
      <c r="E630" s="39"/>
      <c r="F630" s="39"/>
    </row>
    <row r="631" ht="15.75" customHeight="1">
      <c r="E631" s="39"/>
      <c r="F631" s="39"/>
    </row>
    <row r="632" ht="15.75" customHeight="1">
      <c r="E632" s="39"/>
      <c r="F632" s="39"/>
    </row>
    <row r="633" ht="15.75" customHeight="1">
      <c r="E633" s="39"/>
      <c r="F633" s="39"/>
    </row>
    <row r="634" ht="15.75" customHeight="1">
      <c r="E634" s="39"/>
      <c r="F634" s="39"/>
    </row>
    <row r="635" ht="15.75" customHeight="1">
      <c r="E635" s="39"/>
      <c r="F635" s="39"/>
    </row>
    <row r="636" ht="15.75" customHeight="1">
      <c r="E636" s="39"/>
      <c r="F636" s="39"/>
    </row>
    <row r="637" ht="15.75" customHeight="1">
      <c r="E637" s="39"/>
      <c r="F637" s="39"/>
    </row>
    <row r="638" ht="15.75" customHeight="1">
      <c r="E638" s="39"/>
      <c r="F638" s="39"/>
    </row>
    <row r="639" ht="15.75" customHeight="1">
      <c r="E639" s="39"/>
      <c r="F639" s="39"/>
    </row>
    <row r="640" ht="15.75" customHeight="1">
      <c r="E640" s="39"/>
      <c r="F640" s="39"/>
    </row>
    <row r="641" ht="15.75" customHeight="1">
      <c r="E641" s="39"/>
      <c r="F641" s="39"/>
    </row>
    <row r="642" ht="15.75" customHeight="1">
      <c r="E642" s="39"/>
      <c r="F642" s="39"/>
    </row>
    <row r="643" ht="15.75" customHeight="1">
      <c r="E643" s="39"/>
      <c r="F643" s="39"/>
    </row>
    <row r="644" ht="15.75" customHeight="1">
      <c r="E644" s="39"/>
      <c r="F644" s="39"/>
    </row>
    <row r="645" ht="15.75" customHeight="1">
      <c r="E645" s="39"/>
      <c r="F645" s="39"/>
    </row>
    <row r="646" ht="15.75" customHeight="1">
      <c r="E646" s="39"/>
      <c r="F646" s="39"/>
    </row>
    <row r="647" ht="15.75" customHeight="1">
      <c r="E647" s="39"/>
      <c r="F647" s="39"/>
    </row>
    <row r="648" ht="15.75" customHeight="1">
      <c r="E648" s="39"/>
      <c r="F648" s="39"/>
    </row>
    <row r="649" ht="15.75" customHeight="1">
      <c r="E649" s="39"/>
      <c r="F649" s="39"/>
    </row>
    <row r="650" ht="15.75" customHeight="1">
      <c r="E650" s="39"/>
      <c r="F650" s="39"/>
    </row>
    <row r="651" ht="15.75" customHeight="1">
      <c r="E651" s="39"/>
      <c r="F651" s="39"/>
    </row>
    <row r="652" ht="15.75" customHeight="1">
      <c r="E652" s="39"/>
      <c r="F652" s="39"/>
    </row>
    <row r="653" ht="15.75" customHeight="1">
      <c r="E653" s="39"/>
      <c r="F653" s="39"/>
    </row>
    <row r="654" ht="15.75" customHeight="1">
      <c r="E654" s="39"/>
      <c r="F654" s="39"/>
    </row>
    <row r="655" ht="15.75" customHeight="1">
      <c r="E655" s="39"/>
      <c r="F655" s="39"/>
    </row>
    <row r="656" ht="15.75" customHeight="1">
      <c r="E656" s="39"/>
      <c r="F656" s="39"/>
    </row>
    <row r="657" ht="15.75" customHeight="1">
      <c r="E657" s="39"/>
      <c r="F657" s="39"/>
    </row>
    <row r="658" ht="15.75" customHeight="1">
      <c r="E658" s="39"/>
      <c r="F658" s="39"/>
    </row>
    <row r="659" ht="15.75" customHeight="1">
      <c r="E659" s="39"/>
      <c r="F659" s="39"/>
    </row>
    <row r="660" ht="15.75" customHeight="1">
      <c r="E660" s="39"/>
      <c r="F660" s="39"/>
    </row>
    <row r="661" ht="15.75" customHeight="1">
      <c r="E661" s="39"/>
      <c r="F661" s="39"/>
    </row>
    <row r="662" ht="15.75" customHeight="1">
      <c r="E662" s="39"/>
      <c r="F662" s="39"/>
    </row>
    <row r="663" ht="15.75" customHeight="1">
      <c r="E663" s="39"/>
      <c r="F663" s="39"/>
    </row>
    <row r="664" ht="15.75" customHeight="1">
      <c r="E664" s="39"/>
      <c r="F664" s="39"/>
    </row>
    <row r="665" ht="15.75" customHeight="1">
      <c r="E665" s="39"/>
      <c r="F665" s="39"/>
    </row>
    <row r="666" ht="15.75" customHeight="1">
      <c r="E666" s="39"/>
      <c r="F666" s="39"/>
    </row>
    <row r="667" ht="15.75" customHeight="1">
      <c r="E667" s="39"/>
      <c r="F667" s="39"/>
    </row>
    <row r="668" ht="15.75" customHeight="1">
      <c r="E668" s="39"/>
      <c r="F668" s="39"/>
    </row>
    <row r="669" ht="15.75" customHeight="1">
      <c r="E669" s="39"/>
      <c r="F669" s="39"/>
    </row>
    <row r="670" ht="15.75" customHeight="1">
      <c r="E670" s="39"/>
      <c r="F670" s="39"/>
    </row>
    <row r="671" ht="15.75" customHeight="1">
      <c r="E671" s="39"/>
      <c r="F671" s="39"/>
    </row>
    <row r="672" ht="15.75" customHeight="1">
      <c r="E672" s="39"/>
      <c r="F672" s="39"/>
    </row>
    <row r="673" ht="15.75" customHeight="1">
      <c r="E673" s="39"/>
      <c r="F673" s="39"/>
    </row>
    <row r="674" ht="15.75" customHeight="1">
      <c r="E674" s="39"/>
      <c r="F674" s="39"/>
    </row>
    <row r="675" ht="15.75" customHeight="1">
      <c r="E675" s="39"/>
      <c r="F675" s="39"/>
    </row>
    <row r="676" ht="15.75" customHeight="1">
      <c r="E676" s="39"/>
      <c r="F676" s="39"/>
    </row>
    <row r="677" ht="15.75" customHeight="1">
      <c r="E677" s="39"/>
      <c r="F677" s="39"/>
    </row>
    <row r="678" ht="15.75" customHeight="1">
      <c r="E678" s="39"/>
      <c r="F678" s="39"/>
    </row>
    <row r="679" ht="15.75" customHeight="1">
      <c r="E679" s="39"/>
      <c r="F679" s="39"/>
    </row>
    <row r="680" ht="15.75" customHeight="1">
      <c r="E680" s="39"/>
      <c r="F680" s="39"/>
    </row>
    <row r="681" ht="15.75" customHeight="1">
      <c r="E681" s="39"/>
      <c r="F681" s="39"/>
    </row>
    <row r="682" ht="15.75" customHeight="1">
      <c r="E682" s="39"/>
      <c r="F682" s="39"/>
    </row>
    <row r="683" ht="15.75" customHeight="1">
      <c r="E683" s="39"/>
      <c r="F683" s="39"/>
    </row>
    <row r="684" ht="15.75" customHeight="1">
      <c r="E684" s="39"/>
      <c r="F684" s="39"/>
    </row>
    <row r="685" ht="15.75" customHeight="1">
      <c r="E685" s="39"/>
      <c r="F685" s="39"/>
    </row>
    <row r="686" ht="15.75" customHeight="1">
      <c r="E686" s="39"/>
      <c r="F686" s="39"/>
    </row>
    <row r="687" ht="15.75" customHeight="1">
      <c r="E687" s="39"/>
      <c r="F687" s="39"/>
    </row>
    <row r="688" ht="15.75" customHeight="1">
      <c r="E688" s="39"/>
      <c r="F688" s="39"/>
    </row>
    <row r="689" ht="15.75" customHeight="1">
      <c r="E689" s="39"/>
      <c r="F689" s="39"/>
    </row>
    <row r="690" ht="15.75" customHeight="1">
      <c r="E690" s="39"/>
      <c r="F690" s="39"/>
    </row>
    <row r="691" ht="15.75" customHeight="1">
      <c r="E691" s="39"/>
      <c r="F691" s="39"/>
    </row>
    <row r="692" ht="15.75" customHeight="1">
      <c r="E692" s="39"/>
      <c r="F692" s="39"/>
    </row>
    <row r="693" ht="15.75" customHeight="1">
      <c r="E693" s="39"/>
      <c r="F693" s="39"/>
    </row>
    <row r="694" ht="15.75" customHeight="1">
      <c r="E694" s="39"/>
      <c r="F694" s="39"/>
    </row>
    <row r="695" ht="15.75" customHeight="1">
      <c r="E695" s="39"/>
      <c r="F695" s="39"/>
    </row>
    <row r="696" ht="15.75" customHeight="1">
      <c r="E696" s="39"/>
      <c r="F696" s="39"/>
    </row>
    <row r="697" ht="15.75" customHeight="1">
      <c r="E697" s="39"/>
      <c r="F697" s="39"/>
    </row>
    <row r="698" ht="15.75" customHeight="1">
      <c r="E698" s="39"/>
      <c r="F698" s="39"/>
    </row>
    <row r="699" ht="15.75" customHeight="1">
      <c r="E699" s="39"/>
      <c r="F699" s="39"/>
    </row>
    <row r="700" ht="15.75" customHeight="1">
      <c r="E700" s="39"/>
      <c r="F700" s="39"/>
    </row>
    <row r="701" ht="15.75" customHeight="1">
      <c r="E701" s="39"/>
      <c r="F701" s="39"/>
    </row>
    <row r="702" ht="15.75" customHeight="1">
      <c r="E702" s="39"/>
      <c r="F702" s="39"/>
    </row>
    <row r="703" ht="15.75" customHeight="1">
      <c r="E703" s="39"/>
      <c r="F703" s="39"/>
    </row>
    <row r="704" ht="15.75" customHeight="1">
      <c r="E704" s="39"/>
      <c r="F704" s="39"/>
    </row>
    <row r="705" ht="15.75" customHeight="1">
      <c r="E705" s="39"/>
      <c r="F705" s="39"/>
    </row>
    <row r="706" ht="15.75" customHeight="1">
      <c r="E706" s="39"/>
      <c r="F706" s="39"/>
    </row>
    <row r="707" ht="15.75" customHeight="1">
      <c r="E707" s="39"/>
      <c r="F707" s="39"/>
    </row>
    <row r="708" ht="15.75" customHeight="1">
      <c r="E708" s="39"/>
      <c r="F708" s="39"/>
    </row>
    <row r="709" ht="15.75" customHeight="1">
      <c r="E709" s="39"/>
      <c r="F709" s="39"/>
    </row>
    <row r="710" ht="15.75" customHeight="1">
      <c r="E710" s="39"/>
      <c r="F710" s="39"/>
    </row>
    <row r="711" ht="15.75" customHeight="1">
      <c r="E711" s="39"/>
      <c r="F711" s="39"/>
    </row>
    <row r="712" ht="15.75" customHeight="1">
      <c r="E712" s="39"/>
      <c r="F712" s="39"/>
    </row>
    <row r="713" ht="15.75" customHeight="1">
      <c r="E713" s="39"/>
      <c r="F713" s="39"/>
    </row>
    <row r="714" ht="15.75" customHeight="1">
      <c r="E714" s="39"/>
      <c r="F714" s="39"/>
    </row>
    <row r="715" ht="15.75" customHeight="1">
      <c r="E715" s="39"/>
      <c r="F715" s="39"/>
    </row>
    <row r="716" ht="15.75" customHeight="1">
      <c r="E716" s="39"/>
      <c r="F716" s="39"/>
    </row>
    <row r="717" ht="15.75" customHeight="1">
      <c r="E717" s="39"/>
      <c r="F717" s="39"/>
    </row>
    <row r="718" ht="15.75" customHeight="1">
      <c r="E718" s="39"/>
      <c r="F718" s="39"/>
    </row>
    <row r="719" ht="15.75" customHeight="1">
      <c r="E719" s="39"/>
      <c r="F719" s="39"/>
    </row>
    <row r="720" ht="15.75" customHeight="1">
      <c r="E720" s="39"/>
      <c r="F720" s="39"/>
    </row>
    <row r="721" ht="15.75" customHeight="1">
      <c r="E721" s="39"/>
      <c r="F721" s="39"/>
    </row>
    <row r="722" ht="15.75" customHeight="1">
      <c r="E722" s="39"/>
      <c r="F722" s="39"/>
    </row>
    <row r="723" ht="15.75" customHeight="1">
      <c r="E723" s="39"/>
      <c r="F723" s="39"/>
    </row>
    <row r="724" ht="15.75" customHeight="1">
      <c r="E724" s="39"/>
      <c r="F724" s="39"/>
    </row>
    <row r="725" ht="15.75" customHeight="1">
      <c r="E725" s="39"/>
      <c r="F725" s="39"/>
    </row>
    <row r="726" ht="15.75" customHeight="1">
      <c r="E726" s="39"/>
      <c r="F726" s="39"/>
    </row>
    <row r="727" ht="15.75" customHeight="1">
      <c r="E727" s="39"/>
      <c r="F727" s="39"/>
    </row>
    <row r="728" ht="15.75" customHeight="1">
      <c r="E728" s="39"/>
      <c r="F728" s="39"/>
    </row>
    <row r="729" ht="15.75" customHeight="1">
      <c r="E729" s="39"/>
      <c r="F729" s="39"/>
    </row>
    <row r="730" ht="15.75" customHeight="1">
      <c r="E730" s="39"/>
      <c r="F730" s="39"/>
    </row>
    <row r="731" ht="15.75" customHeight="1">
      <c r="E731" s="39"/>
      <c r="F731" s="39"/>
    </row>
    <row r="732" ht="15.75" customHeight="1">
      <c r="E732" s="39"/>
      <c r="F732" s="39"/>
    </row>
    <row r="733" ht="15.75" customHeight="1">
      <c r="E733" s="39"/>
      <c r="F733" s="39"/>
    </row>
    <row r="734" ht="15.75" customHeight="1">
      <c r="E734" s="39"/>
      <c r="F734" s="39"/>
    </row>
    <row r="735" ht="15.75" customHeight="1">
      <c r="E735" s="39"/>
      <c r="F735" s="39"/>
    </row>
    <row r="736" ht="15.75" customHeight="1">
      <c r="E736" s="39"/>
      <c r="F736" s="39"/>
    </row>
    <row r="737" ht="15.75" customHeight="1">
      <c r="E737" s="39"/>
      <c r="F737" s="39"/>
    </row>
    <row r="738" ht="15.75" customHeight="1">
      <c r="E738" s="39"/>
      <c r="F738" s="39"/>
    </row>
    <row r="739" ht="15.75" customHeight="1">
      <c r="E739" s="39"/>
      <c r="F739" s="39"/>
    </row>
    <row r="740" ht="15.75" customHeight="1">
      <c r="E740" s="39"/>
      <c r="F740" s="39"/>
    </row>
    <row r="741" ht="15.75" customHeight="1">
      <c r="E741" s="39"/>
      <c r="F741" s="39"/>
    </row>
    <row r="742" ht="15.75" customHeight="1">
      <c r="E742" s="39"/>
      <c r="F742" s="39"/>
    </row>
    <row r="743" ht="15.75" customHeight="1">
      <c r="E743" s="39"/>
      <c r="F743" s="39"/>
    </row>
    <row r="744" ht="15.75" customHeight="1">
      <c r="E744" s="39"/>
      <c r="F744" s="39"/>
    </row>
    <row r="745" ht="15.75" customHeight="1">
      <c r="E745" s="39"/>
      <c r="F745" s="39"/>
    </row>
    <row r="746" ht="15.75" customHeight="1">
      <c r="E746" s="39"/>
      <c r="F746" s="39"/>
    </row>
    <row r="747" ht="15.75" customHeight="1">
      <c r="E747" s="39"/>
      <c r="F747" s="39"/>
    </row>
    <row r="748" ht="15.75" customHeight="1">
      <c r="E748" s="39"/>
      <c r="F748" s="39"/>
    </row>
    <row r="749" ht="15.75" customHeight="1">
      <c r="E749" s="39"/>
      <c r="F749" s="39"/>
    </row>
    <row r="750" ht="15.75" customHeight="1">
      <c r="E750" s="39"/>
      <c r="F750" s="39"/>
    </row>
    <row r="751" ht="15.75" customHeight="1">
      <c r="E751" s="39"/>
      <c r="F751" s="39"/>
    </row>
    <row r="752" ht="15.75" customHeight="1">
      <c r="E752" s="39"/>
      <c r="F752" s="39"/>
    </row>
    <row r="753" ht="15.75" customHeight="1">
      <c r="E753" s="39"/>
      <c r="F753" s="39"/>
    </row>
    <row r="754" ht="15.75" customHeight="1">
      <c r="E754" s="39"/>
      <c r="F754" s="39"/>
    </row>
    <row r="755" ht="15.75" customHeight="1">
      <c r="E755" s="39"/>
      <c r="F755" s="39"/>
    </row>
    <row r="756" ht="15.75" customHeight="1">
      <c r="E756" s="39"/>
      <c r="F756" s="39"/>
    </row>
    <row r="757" ht="15.75" customHeight="1">
      <c r="E757" s="39"/>
      <c r="F757" s="39"/>
    </row>
    <row r="758" ht="15.75" customHeight="1">
      <c r="E758" s="39"/>
      <c r="F758" s="39"/>
    </row>
    <row r="759" ht="15.75" customHeight="1">
      <c r="E759" s="39"/>
      <c r="F759" s="39"/>
    </row>
    <row r="760" ht="15.75" customHeight="1">
      <c r="E760" s="39"/>
      <c r="F760" s="39"/>
    </row>
    <row r="761" ht="15.75" customHeight="1">
      <c r="E761" s="39"/>
      <c r="F761" s="39"/>
    </row>
    <row r="762" ht="15.75" customHeight="1">
      <c r="E762" s="39"/>
      <c r="F762" s="39"/>
    </row>
    <row r="763" ht="15.75" customHeight="1">
      <c r="E763" s="39"/>
      <c r="F763" s="39"/>
    </row>
    <row r="764" ht="15.75" customHeight="1">
      <c r="E764" s="39"/>
      <c r="F764" s="39"/>
    </row>
    <row r="765" ht="15.75" customHeight="1">
      <c r="E765" s="39"/>
      <c r="F765" s="39"/>
    </row>
    <row r="766" ht="15.75" customHeight="1">
      <c r="E766" s="39"/>
      <c r="F766" s="39"/>
    </row>
    <row r="767" ht="15.75" customHeight="1">
      <c r="E767" s="39"/>
      <c r="F767" s="39"/>
    </row>
    <row r="768" ht="15.75" customHeight="1">
      <c r="E768" s="39"/>
      <c r="F768" s="39"/>
    </row>
    <row r="769" ht="15.75" customHeight="1">
      <c r="E769" s="39"/>
      <c r="F769" s="39"/>
    </row>
    <row r="770" ht="15.75" customHeight="1">
      <c r="E770" s="39"/>
      <c r="F770" s="39"/>
    </row>
    <row r="771" ht="15.75" customHeight="1">
      <c r="E771" s="39"/>
      <c r="F771" s="39"/>
    </row>
    <row r="772" ht="15.75" customHeight="1">
      <c r="E772" s="39"/>
      <c r="F772" s="39"/>
    </row>
    <row r="773" ht="15.75" customHeight="1">
      <c r="E773" s="39"/>
      <c r="F773" s="39"/>
    </row>
    <row r="774" ht="15.75" customHeight="1">
      <c r="E774" s="39"/>
      <c r="F774" s="39"/>
    </row>
    <row r="775" ht="15.75" customHeight="1">
      <c r="E775" s="39"/>
      <c r="F775" s="39"/>
    </row>
    <row r="776" ht="15.75" customHeight="1">
      <c r="E776" s="39"/>
      <c r="F776" s="39"/>
    </row>
    <row r="777" ht="15.75" customHeight="1">
      <c r="E777" s="39"/>
      <c r="F777" s="39"/>
    </row>
    <row r="778" ht="15.75" customHeight="1">
      <c r="E778" s="39"/>
      <c r="F778" s="39"/>
    </row>
    <row r="779" ht="15.75" customHeight="1">
      <c r="E779" s="39"/>
      <c r="F779" s="39"/>
    </row>
    <row r="780" ht="15.75" customHeight="1">
      <c r="E780" s="39"/>
      <c r="F780" s="39"/>
    </row>
    <row r="781" ht="15.75" customHeight="1">
      <c r="E781" s="39"/>
      <c r="F781" s="39"/>
    </row>
    <row r="782" ht="15.75" customHeight="1">
      <c r="E782" s="39"/>
      <c r="F782" s="39"/>
    </row>
    <row r="783" ht="15.75" customHeight="1">
      <c r="E783" s="39"/>
      <c r="F783" s="39"/>
    </row>
    <row r="784" ht="15.75" customHeight="1">
      <c r="E784" s="39"/>
      <c r="F784" s="39"/>
    </row>
    <row r="785" ht="15.75" customHeight="1">
      <c r="E785" s="39"/>
      <c r="F785" s="39"/>
    </row>
    <row r="786" ht="15.75" customHeight="1">
      <c r="E786" s="39"/>
      <c r="F786" s="39"/>
    </row>
    <row r="787" ht="15.75" customHeight="1">
      <c r="E787" s="39"/>
      <c r="F787" s="39"/>
    </row>
    <row r="788" ht="15.75" customHeight="1">
      <c r="E788" s="39"/>
      <c r="F788" s="39"/>
    </row>
    <row r="789" ht="15.75" customHeight="1">
      <c r="E789" s="39"/>
      <c r="F789" s="39"/>
    </row>
    <row r="790" ht="15.75" customHeight="1">
      <c r="E790" s="39"/>
      <c r="F790" s="39"/>
    </row>
    <row r="791" ht="15.75" customHeight="1">
      <c r="E791" s="39"/>
      <c r="F791" s="39"/>
    </row>
    <row r="792" ht="15.75" customHeight="1">
      <c r="E792" s="39"/>
      <c r="F792" s="39"/>
    </row>
    <row r="793" ht="15.75" customHeight="1">
      <c r="E793" s="39"/>
      <c r="F793" s="39"/>
    </row>
    <row r="794" ht="15.75" customHeight="1">
      <c r="E794" s="39"/>
      <c r="F794" s="39"/>
    </row>
    <row r="795" ht="15.75" customHeight="1">
      <c r="E795" s="39"/>
      <c r="F795" s="39"/>
    </row>
    <row r="796" ht="15.75" customHeight="1">
      <c r="E796" s="39"/>
      <c r="F796" s="39"/>
    </row>
    <row r="797" ht="15.75" customHeight="1">
      <c r="E797" s="39"/>
      <c r="F797" s="39"/>
    </row>
    <row r="798" ht="15.75" customHeight="1">
      <c r="E798" s="39"/>
      <c r="F798" s="39"/>
    </row>
    <row r="799" ht="15.75" customHeight="1">
      <c r="E799" s="39"/>
      <c r="F799" s="39"/>
    </row>
    <row r="800" ht="15.75" customHeight="1">
      <c r="E800" s="39"/>
      <c r="F800" s="39"/>
    </row>
    <row r="801" ht="15.75" customHeight="1">
      <c r="E801" s="39"/>
      <c r="F801" s="39"/>
    </row>
    <row r="802" ht="15.75" customHeight="1">
      <c r="E802" s="39"/>
      <c r="F802" s="39"/>
    </row>
    <row r="803" ht="15.75" customHeight="1">
      <c r="E803" s="39"/>
      <c r="F803" s="39"/>
    </row>
    <row r="804" ht="15.75" customHeight="1">
      <c r="E804" s="39"/>
      <c r="F804" s="39"/>
    </row>
    <row r="805" ht="15.75" customHeight="1">
      <c r="E805" s="39"/>
      <c r="F805" s="39"/>
    </row>
    <row r="806" ht="15.75" customHeight="1">
      <c r="E806" s="39"/>
      <c r="F806" s="39"/>
    </row>
    <row r="807" ht="15.75" customHeight="1">
      <c r="E807" s="39"/>
      <c r="F807" s="39"/>
    </row>
    <row r="808" ht="15.75" customHeight="1">
      <c r="E808" s="39"/>
      <c r="F808" s="39"/>
    </row>
    <row r="809" ht="15.75" customHeight="1">
      <c r="E809" s="39"/>
      <c r="F809" s="39"/>
    </row>
    <row r="810" ht="15.75" customHeight="1">
      <c r="E810" s="39"/>
      <c r="F810" s="39"/>
    </row>
    <row r="811" ht="15.75" customHeight="1">
      <c r="E811" s="39"/>
      <c r="F811" s="39"/>
    </row>
    <row r="812" ht="15.75" customHeight="1">
      <c r="E812" s="39"/>
      <c r="F812" s="39"/>
    </row>
    <row r="813" ht="15.75" customHeight="1">
      <c r="E813" s="39"/>
      <c r="F813" s="39"/>
    </row>
    <row r="814" ht="15.75" customHeight="1">
      <c r="E814" s="39"/>
      <c r="F814" s="39"/>
    </row>
    <row r="815" ht="15.75" customHeight="1">
      <c r="E815" s="39"/>
      <c r="F815" s="39"/>
    </row>
    <row r="816" ht="15.75" customHeight="1">
      <c r="E816" s="39"/>
      <c r="F816" s="39"/>
    </row>
    <row r="817" ht="15.75" customHeight="1">
      <c r="E817" s="39"/>
      <c r="F817" s="39"/>
    </row>
    <row r="818" ht="15.75" customHeight="1">
      <c r="E818" s="39"/>
      <c r="F818" s="39"/>
    </row>
    <row r="819" ht="15.75" customHeight="1">
      <c r="E819" s="39"/>
      <c r="F819" s="39"/>
    </row>
    <row r="820" ht="15.75" customHeight="1">
      <c r="E820" s="39"/>
      <c r="F820" s="39"/>
    </row>
    <row r="821" ht="15.75" customHeight="1">
      <c r="E821" s="39"/>
      <c r="F821" s="39"/>
    </row>
    <row r="822" ht="15.75" customHeight="1">
      <c r="E822" s="39"/>
      <c r="F822" s="39"/>
    </row>
    <row r="823" ht="15.75" customHeight="1">
      <c r="E823" s="39"/>
      <c r="F823" s="39"/>
    </row>
    <row r="824" ht="15.75" customHeight="1">
      <c r="E824" s="39"/>
      <c r="F824" s="39"/>
    </row>
    <row r="825" ht="15.75" customHeight="1">
      <c r="E825" s="39"/>
      <c r="F825" s="39"/>
    </row>
    <row r="826" ht="15.75" customHeight="1">
      <c r="E826" s="39"/>
      <c r="F826" s="39"/>
    </row>
    <row r="827" ht="15.75" customHeight="1">
      <c r="E827" s="39"/>
      <c r="F827" s="39"/>
    </row>
    <row r="828" ht="15.75" customHeight="1">
      <c r="E828" s="39"/>
      <c r="F828" s="39"/>
    </row>
    <row r="829" ht="15.75" customHeight="1">
      <c r="E829" s="39"/>
      <c r="F829" s="39"/>
    </row>
    <row r="830" ht="15.75" customHeight="1">
      <c r="E830" s="39"/>
      <c r="F830" s="39"/>
    </row>
    <row r="831" ht="15.75" customHeight="1">
      <c r="E831" s="39"/>
      <c r="F831" s="39"/>
    </row>
    <row r="832" ht="15.75" customHeight="1">
      <c r="E832" s="39"/>
      <c r="F832" s="39"/>
    </row>
    <row r="833" ht="15.75" customHeight="1">
      <c r="E833" s="39"/>
      <c r="F833" s="39"/>
    </row>
    <row r="834" ht="15.75" customHeight="1">
      <c r="E834" s="39"/>
      <c r="F834" s="39"/>
    </row>
    <row r="835" ht="15.75" customHeight="1">
      <c r="E835" s="39"/>
      <c r="F835" s="39"/>
    </row>
    <row r="836" ht="15.75" customHeight="1">
      <c r="E836" s="39"/>
      <c r="F836" s="39"/>
    </row>
    <row r="837" ht="15.75" customHeight="1">
      <c r="E837" s="39"/>
      <c r="F837" s="39"/>
    </row>
    <row r="838" ht="15.75" customHeight="1">
      <c r="E838" s="39"/>
      <c r="F838" s="39"/>
    </row>
    <row r="839" ht="15.75" customHeight="1">
      <c r="E839" s="39"/>
      <c r="F839" s="39"/>
    </row>
    <row r="840" ht="15.75" customHeight="1">
      <c r="E840" s="39"/>
      <c r="F840" s="39"/>
    </row>
    <row r="841" ht="15.75" customHeight="1">
      <c r="E841" s="39"/>
      <c r="F841" s="39"/>
    </row>
    <row r="842" ht="15.75" customHeight="1">
      <c r="E842" s="39"/>
      <c r="F842" s="39"/>
    </row>
    <row r="843" ht="15.75" customHeight="1">
      <c r="E843" s="39"/>
      <c r="F843" s="39"/>
    </row>
    <row r="844" ht="15.75" customHeight="1">
      <c r="E844" s="39"/>
      <c r="F844" s="39"/>
    </row>
    <row r="845" ht="15.75" customHeight="1">
      <c r="E845" s="39"/>
      <c r="F845" s="39"/>
    </row>
    <row r="846" ht="15.75" customHeight="1">
      <c r="E846" s="39"/>
      <c r="F846" s="39"/>
    </row>
    <row r="847" ht="15.75" customHeight="1">
      <c r="E847" s="39"/>
      <c r="F847" s="39"/>
    </row>
    <row r="848" ht="15.75" customHeight="1">
      <c r="E848" s="39"/>
      <c r="F848" s="39"/>
    </row>
    <row r="849" ht="15.75" customHeight="1">
      <c r="E849" s="39"/>
      <c r="F849" s="39"/>
    </row>
    <row r="850" ht="15.75" customHeight="1">
      <c r="E850" s="39"/>
      <c r="F850" s="39"/>
    </row>
    <row r="851" ht="15.75" customHeight="1">
      <c r="E851" s="39"/>
      <c r="F851" s="39"/>
    </row>
    <row r="852" ht="15.75" customHeight="1">
      <c r="E852" s="39"/>
      <c r="F852" s="39"/>
    </row>
    <row r="853" ht="15.75" customHeight="1">
      <c r="E853" s="39"/>
      <c r="F853" s="39"/>
    </row>
    <row r="854" ht="15.75" customHeight="1">
      <c r="E854" s="39"/>
      <c r="F854" s="39"/>
    </row>
    <row r="855" ht="15.75" customHeight="1">
      <c r="E855" s="39"/>
      <c r="F855" s="39"/>
    </row>
    <row r="856" ht="15.75" customHeight="1">
      <c r="E856" s="39"/>
      <c r="F856" s="39"/>
    </row>
    <row r="857" ht="15.75" customHeight="1">
      <c r="E857" s="39"/>
      <c r="F857" s="39"/>
    </row>
    <row r="858" ht="15.75" customHeight="1">
      <c r="E858" s="39"/>
      <c r="F858" s="39"/>
    </row>
    <row r="859" ht="15.75" customHeight="1">
      <c r="E859" s="39"/>
      <c r="F859" s="39"/>
    </row>
    <row r="860" ht="15.75" customHeight="1">
      <c r="E860" s="39"/>
      <c r="F860" s="39"/>
    </row>
    <row r="861" ht="15.75" customHeight="1">
      <c r="E861" s="39"/>
      <c r="F861" s="39"/>
    </row>
    <row r="862" ht="15.75" customHeight="1">
      <c r="E862" s="39"/>
      <c r="F862" s="39"/>
    </row>
    <row r="863" ht="15.75" customHeight="1">
      <c r="E863" s="39"/>
      <c r="F863" s="39"/>
    </row>
    <row r="864" ht="15.75" customHeight="1">
      <c r="E864" s="39"/>
      <c r="F864" s="39"/>
    </row>
    <row r="865" ht="15.75" customHeight="1">
      <c r="E865" s="39"/>
      <c r="F865" s="39"/>
    </row>
    <row r="866" ht="15.75" customHeight="1">
      <c r="E866" s="39"/>
      <c r="F866" s="39"/>
    </row>
    <row r="867" ht="15.75" customHeight="1">
      <c r="E867" s="39"/>
      <c r="F867" s="39"/>
    </row>
    <row r="868" ht="15.75" customHeight="1">
      <c r="E868" s="39"/>
      <c r="F868" s="39"/>
    </row>
    <row r="869" ht="15.75" customHeight="1">
      <c r="E869" s="39"/>
      <c r="F869" s="39"/>
    </row>
    <row r="870" ht="15.75" customHeight="1">
      <c r="E870" s="39"/>
      <c r="F870" s="39"/>
    </row>
    <row r="871" ht="15.75" customHeight="1">
      <c r="E871" s="39"/>
      <c r="F871" s="39"/>
    </row>
    <row r="872" ht="15.75" customHeight="1">
      <c r="E872" s="39"/>
      <c r="F872" s="39"/>
    </row>
    <row r="873" ht="15.75" customHeight="1">
      <c r="E873" s="39"/>
      <c r="F873" s="39"/>
    </row>
    <row r="874" ht="15.75" customHeight="1">
      <c r="E874" s="39"/>
      <c r="F874" s="39"/>
    </row>
    <row r="875" ht="15.75" customHeight="1">
      <c r="E875" s="39"/>
      <c r="F875" s="39"/>
    </row>
    <row r="876" ht="15.75" customHeight="1">
      <c r="E876" s="39"/>
      <c r="F876" s="39"/>
    </row>
    <row r="877" ht="15.75" customHeight="1">
      <c r="E877" s="39"/>
      <c r="F877" s="39"/>
    </row>
    <row r="878" ht="15.75" customHeight="1">
      <c r="E878" s="39"/>
      <c r="F878" s="39"/>
    </row>
    <row r="879" ht="15.75" customHeight="1">
      <c r="E879" s="39"/>
      <c r="F879" s="39"/>
    </row>
    <row r="880" ht="15.75" customHeight="1">
      <c r="E880" s="39"/>
      <c r="F880" s="39"/>
    </row>
    <row r="881" ht="15.75" customHeight="1">
      <c r="E881" s="39"/>
      <c r="F881" s="39"/>
    </row>
    <row r="882" ht="15.75" customHeight="1">
      <c r="E882" s="39"/>
      <c r="F882" s="39"/>
    </row>
    <row r="883" ht="15.75" customHeight="1">
      <c r="E883" s="39"/>
      <c r="F883" s="39"/>
    </row>
    <row r="884" ht="15.75" customHeight="1">
      <c r="E884" s="39"/>
      <c r="F884" s="39"/>
    </row>
    <row r="885" ht="15.75" customHeight="1">
      <c r="E885" s="39"/>
      <c r="F885" s="39"/>
    </row>
    <row r="886" ht="15.75" customHeight="1">
      <c r="E886" s="39"/>
      <c r="F886" s="39"/>
    </row>
    <row r="887" ht="15.75" customHeight="1">
      <c r="E887" s="39"/>
      <c r="F887" s="39"/>
    </row>
    <row r="888" ht="15.75" customHeight="1">
      <c r="E888" s="39"/>
      <c r="F888" s="39"/>
    </row>
    <row r="889" ht="15.75" customHeight="1">
      <c r="E889" s="39"/>
      <c r="F889" s="39"/>
    </row>
    <row r="890" ht="15.75" customHeight="1">
      <c r="E890" s="39"/>
      <c r="F890" s="39"/>
    </row>
    <row r="891" ht="15.75" customHeight="1">
      <c r="E891" s="39"/>
      <c r="F891" s="39"/>
    </row>
    <row r="892" ht="15.75" customHeight="1">
      <c r="E892" s="39"/>
      <c r="F892" s="39"/>
    </row>
    <row r="893" ht="15.75" customHeight="1">
      <c r="E893" s="39"/>
      <c r="F893" s="39"/>
    </row>
    <row r="894" ht="15.75" customHeight="1">
      <c r="E894" s="39"/>
      <c r="F894" s="39"/>
    </row>
    <row r="895" ht="15.75" customHeight="1">
      <c r="E895" s="39"/>
      <c r="F895" s="39"/>
    </row>
    <row r="896" ht="15.75" customHeight="1">
      <c r="E896" s="39"/>
      <c r="F896" s="39"/>
    </row>
    <row r="897" ht="15.75" customHeight="1">
      <c r="E897" s="39"/>
      <c r="F897" s="39"/>
    </row>
    <row r="898" ht="15.75" customHeight="1">
      <c r="E898" s="39"/>
      <c r="F898" s="39"/>
    </row>
    <row r="899" ht="15.75" customHeight="1">
      <c r="E899" s="39"/>
      <c r="F899" s="39"/>
    </row>
    <row r="900" ht="15.75" customHeight="1">
      <c r="E900" s="39"/>
      <c r="F900" s="39"/>
    </row>
    <row r="901" ht="15.75" customHeight="1">
      <c r="E901" s="39"/>
      <c r="F901" s="39"/>
    </row>
    <row r="902" ht="15.75" customHeight="1">
      <c r="E902" s="39"/>
      <c r="F902" s="39"/>
    </row>
    <row r="903" ht="15.75" customHeight="1">
      <c r="E903" s="39"/>
      <c r="F903" s="39"/>
    </row>
    <row r="904" ht="15.75" customHeight="1">
      <c r="E904" s="39"/>
      <c r="F904" s="39"/>
    </row>
    <row r="905" ht="15.75" customHeight="1">
      <c r="E905" s="39"/>
      <c r="F905" s="39"/>
    </row>
    <row r="906" ht="15.75" customHeight="1">
      <c r="E906" s="39"/>
      <c r="F906" s="39"/>
    </row>
    <row r="907" ht="15.75" customHeight="1">
      <c r="E907" s="39"/>
      <c r="F907" s="39"/>
    </row>
    <row r="908" ht="15.75" customHeight="1">
      <c r="E908" s="39"/>
      <c r="F908" s="39"/>
    </row>
    <row r="909" ht="15.75" customHeight="1">
      <c r="E909" s="39"/>
      <c r="F909" s="39"/>
    </row>
    <row r="910" ht="15.75" customHeight="1">
      <c r="E910" s="39"/>
      <c r="F910" s="39"/>
    </row>
    <row r="911" ht="15.75" customHeight="1">
      <c r="E911" s="39"/>
      <c r="F911" s="39"/>
    </row>
    <row r="912" ht="15.75" customHeight="1">
      <c r="E912" s="39"/>
      <c r="F912" s="39"/>
    </row>
    <row r="913" ht="15.75" customHeight="1">
      <c r="E913" s="39"/>
      <c r="F913" s="39"/>
    </row>
    <row r="914" ht="15.75" customHeight="1">
      <c r="E914" s="39"/>
      <c r="F914" s="39"/>
    </row>
    <row r="915" ht="15.75" customHeight="1">
      <c r="E915" s="39"/>
      <c r="F915" s="39"/>
    </row>
    <row r="916" ht="15.75" customHeight="1">
      <c r="E916" s="39"/>
      <c r="F916" s="39"/>
    </row>
    <row r="917" ht="15.75" customHeight="1">
      <c r="E917" s="39"/>
      <c r="F917" s="39"/>
    </row>
    <row r="918" ht="15.75" customHeight="1">
      <c r="E918" s="39"/>
      <c r="F918" s="39"/>
    </row>
    <row r="919" ht="15.75" customHeight="1">
      <c r="E919" s="39"/>
      <c r="F919" s="39"/>
    </row>
    <row r="920" ht="15.75" customHeight="1">
      <c r="E920" s="39"/>
      <c r="F920" s="39"/>
    </row>
    <row r="921" ht="15.75" customHeight="1">
      <c r="E921" s="39"/>
      <c r="F921" s="39"/>
    </row>
    <row r="922" ht="15.75" customHeight="1">
      <c r="E922" s="39"/>
      <c r="F922" s="39"/>
    </row>
    <row r="923" ht="15.75" customHeight="1">
      <c r="E923" s="39"/>
      <c r="F923" s="39"/>
    </row>
    <row r="924" ht="15.75" customHeight="1">
      <c r="E924" s="39"/>
      <c r="F924" s="39"/>
    </row>
    <row r="925" ht="15.75" customHeight="1">
      <c r="E925" s="39"/>
      <c r="F925" s="39"/>
    </row>
    <row r="926" ht="15.75" customHeight="1">
      <c r="E926" s="39"/>
      <c r="F926" s="39"/>
    </row>
    <row r="927" ht="15.75" customHeight="1">
      <c r="E927" s="39"/>
      <c r="F927" s="39"/>
    </row>
    <row r="928" ht="15.75" customHeight="1">
      <c r="E928" s="39"/>
      <c r="F928" s="39"/>
    </row>
    <row r="929" ht="15.75" customHeight="1">
      <c r="E929" s="39"/>
      <c r="F929" s="39"/>
    </row>
    <row r="930" ht="15.75" customHeight="1">
      <c r="E930" s="39"/>
      <c r="F930" s="39"/>
    </row>
    <row r="931" ht="15.75" customHeight="1">
      <c r="E931" s="39"/>
      <c r="F931" s="39"/>
    </row>
    <row r="932" ht="15.75" customHeight="1">
      <c r="E932" s="39"/>
      <c r="F932" s="39"/>
    </row>
    <row r="933" ht="15.75" customHeight="1">
      <c r="E933" s="39"/>
      <c r="F933" s="39"/>
    </row>
    <row r="934" ht="15.75" customHeight="1">
      <c r="E934" s="39"/>
      <c r="F934" s="39"/>
    </row>
    <row r="935" ht="15.75" customHeight="1">
      <c r="E935" s="39"/>
      <c r="F935" s="39"/>
    </row>
    <row r="936" ht="15.75" customHeight="1">
      <c r="E936" s="39"/>
      <c r="F936" s="39"/>
    </row>
    <row r="937" ht="15.75" customHeight="1">
      <c r="E937" s="39"/>
      <c r="F937" s="39"/>
    </row>
    <row r="938" ht="15.75" customHeight="1">
      <c r="E938" s="39"/>
      <c r="F938" s="39"/>
    </row>
    <row r="939" ht="15.75" customHeight="1">
      <c r="E939" s="39"/>
      <c r="F939" s="39"/>
    </row>
    <row r="940" ht="15.75" customHeight="1">
      <c r="E940" s="39"/>
      <c r="F940" s="39"/>
    </row>
    <row r="941" ht="15.75" customHeight="1">
      <c r="E941" s="39"/>
      <c r="F941" s="39"/>
    </row>
    <row r="942" ht="15.75" customHeight="1">
      <c r="E942" s="39"/>
      <c r="F942" s="39"/>
    </row>
    <row r="943" ht="15.75" customHeight="1">
      <c r="E943" s="39"/>
      <c r="F943" s="39"/>
    </row>
    <row r="944" ht="15.75" customHeight="1">
      <c r="E944" s="39"/>
      <c r="F944" s="39"/>
    </row>
    <row r="945" ht="15.75" customHeight="1">
      <c r="E945" s="39"/>
      <c r="F945" s="39"/>
    </row>
    <row r="946" ht="15.75" customHeight="1">
      <c r="E946" s="39"/>
      <c r="F946" s="39"/>
    </row>
    <row r="947" ht="15.75" customHeight="1">
      <c r="E947" s="39"/>
      <c r="F947" s="39"/>
    </row>
    <row r="948" ht="15.75" customHeight="1">
      <c r="E948" s="39"/>
      <c r="F948" s="39"/>
    </row>
    <row r="949" ht="15.75" customHeight="1">
      <c r="E949" s="39"/>
      <c r="F949" s="39"/>
    </row>
    <row r="950" ht="15.75" customHeight="1">
      <c r="E950" s="39"/>
      <c r="F950" s="39"/>
    </row>
    <row r="951" ht="15.75" customHeight="1">
      <c r="E951" s="39"/>
      <c r="F951" s="39"/>
    </row>
    <row r="952" ht="15.75" customHeight="1">
      <c r="E952" s="39"/>
      <c r="F952" s="39"/>
    </row>
    <row r="953" ht="15.75" customHeight="1">
      <c r="E953" s="39"/>
      <c r="F953" s="39"/>
    </row>
    <row r="954" ht="15.75" customHeight="1">
      <c r="E954" s="39"/>
      <c r="F954" s="39"/>
    </row>
    <row r="955" ht="15.75" customHeight="1">
      <c r="E955" s="39"/>
      <c r="F955" s="39"/>
    </row>
    <row r="956" ht="15.75" customHeight="1">
      <c r="E956" s="39"/>
      <c r="F956" s="39"/>
    </row>
    <row r="957" ht="15.75" customHeight="1">
      <c r="E957" s="39"/>
      <c r="F957" s="39"/>
    </row>
    <row r="958" ht="15.75" customHeight="1">
      <c r="E958" s="39"/>
      <c r="F958" s="39"/>
    </row>
    <row r="959" ht="15.75" customHeight="1">
      <c r="E959" s="39"/>
      <c r="F959" s="39"/>
    </row>
    <row r="960" ht="15.75" customHeight="1">
      <c r="E960" s="39"/>
      <c r="F960" s="39"/>
    </row>
    <row r="961" ht="15.75" customHeight="1">
      <c r="E961" s="39"/>
      <c r="F961" s="39"/>
    </row>
    <row r="962" ht="15.75" customHeight="1">
      <c r="E962" s="39"/>
      <c r="F962" s="39"/>
    </row>
    <row r="963" ht="15.75" customHeight="1">
      <c r="E963" s="39"/>
      <c r="F963" s="39"/>
    </row>
    <row r="964" ht="15.75" customHeight="1">
      <c r="E964" s="39"/>
      <c r="F964" s="39"/>
    </row>
    <row r="965" ht="15.75" customHeight="1">
      <c r="E965" s="39"/>
      <c r="F965" s="39"/>
    </row>
    <row r="966" ht="15.75" customHeight="1">
      <c r="E966" s="39"/>
      <c r="F966" s="39"/>
    </row>
    <row r="967" ht="15.75" customHeight="1">
      <c r="E967" s="39"/>
      <c r="F967" s="39"/>
    </row>
    <row r="968" ht="15.75" customHeight="1">
      <c r="E968" s="39"/>
      <c r="F968" s="39"/>
    </row>
    <row r="969" ht="15.75" customHeight="1">
      <c r="E969" s="39"/>
      <c r="F969" s="39"/>
    </row>
    <row r="970" ht="15.75" customHeight="1">
      <c r="E970" s="39"/>
      <c r="F970" s="39"/>
    </row>
    <row r="971" ht="15.75" customHeight="1">
      <c r="E971" s="39"/>
      <c r="F971" s="39"/>
    </row>
    <row r="972" ht="15.75" customHeight="1">
      <c r="E972" s="39"/>
      <c r="F972" s="39"/>
    </row>
    <row r="973" ht="15.75" customHeight="1">
      <c r="E973" s="39"/>
      <c r="F973" s="39"/>
    </row>
    <row r="974" ht="15.75" customHeight="1">
      <c r="E974" s="39"/>
      <c r="F974" s="39"/>
    </row>
    <row r="975" ht="15.75" customHeight="1">
      <c r="E975" s="39"/>
      <c r="F975" s="39"/>
    </row>
    <row r="976" ht="15.75" customHeight="1">
      <c r="E976" s="39"/>
      <c r="F976" s="39"/>
    </row>
    <row r="977" ht="15.75" customHeight="1">
      <c r="E977" s="39"/>
      <c r="F977" s="39"/>
    </row>
    <row r="978" ht="15.75" customHeight="1">
      <c r="E978" s="39"/>
      <c r="F978" s="39"/>
    </row>
    <row r="979" ht="15.75" customHeight="1">
      <c r="E979" s="39"/>
      <c r="F979" s="39"/>
    </row>
    <row r="980" ht="15.75" customHeight="1">
      <c r="E980" s="39"/>
      <c r="F980" s="39"/>
    </row>
    <row r="981" ht="15.75" customHeight="1">
      <c r="E981" s="39"/>
      <c r="F981" s="39"/>
    </row>
    <row r="982" ht="15.75" customHeight="1">
      <c r="E982" s="39"/>
      <c r="F982" s="39"/>
    </row>
    <row r="983" ht="15.75" customHeight="1">
      <c r="E983" s="39"/>
      <c r="F983" s="39"/>
    </row>
    <row r="984" ht="15.75" customHeight="1">
      <c r="E984" s="39"/>
      <c r="F984" s="39"/>
    </row>
    <row r="985" ht="15.75" customHeight="1">
      <c r="E985" s="39"/>
      <c r="F985" s="39"/>
    </row>
    <row r="986" ht="15.75" customHeight="1">
      <c r="E986" s="39"/>
      <c r="F986" s="39"/>
    </row>
    <row r="987" ht="15.75" customHeight="1">
      <c r="E987" s="39"/>
      <c r="F987" s="39"/>
    </row>
    <row r="988" ht="15.75" customHeight="1">
      <c r="E988" s="39"/>
      <c r="F988" s="39"/>
    </row>
    <row r="989" ht="15.75" customHeight="1">
      <c r="E989" s="39"/>
      <c r="F989" s="39"/>
    </row>
    <row r="990" ht="15.75" customHeight="1">
      <c r="E990" s="39"/>
      <c r="F990" s="39"/>
    </row>
    <row r="991" ht="15.75" customHeight="1">
      <c r="E991" s="39"/>
      <c r="F991" s="39"/>
    </row>
    <row r="992" ht="15.75" customHeight="1">
      <c r="E992" s="39"/>
      <c r="F992" s="39"/>
    </row>
    <row r="993" ht="15.75" customHeight="1">
      <c r="E993" s="39"/>
      <c r="F993" s="39"/>
    </row>
    <row r="994" ht="15.75" customHeight="1">
      <c r="E994" s="39"/>
      <c r="F994" s="39"/>
    </row>
    <row r="995" ht="15.75" customHeight="1">
      <c r="E995" s="39"/>
      <c r="F995" s="39"/>
    </row>
    <row r="996" ht="15.75" customHeight="1">
      <c r="E996" s="39"/>
      <c r="F996" s="39"/>
    </row>
    <row r="997" ht="15.75" customHeight="1">
      <c r="E997" s="39"/>
      <c r="F997" s="39"/>
    </row>
    <row r="998" ht="15.75" customHeight="1">
      <c r="E998" s="39"/>
      <c r="F998" s="39"/>
    </row>
    <row r="999" ht="15.75" customHeight="1">
      <c r="E999" s="39"/>
      <c r="F999" s="39"/>
    </row>
    <row r="1000" ht="15.75" customHeight="1">
      <c r="E1000" s="39"/>
      <c r="F1000" s="39"/>
    </row>
  </sheetData>
  <mergeCells count="7">
    <mergeCell ref="A3:C3"/>
    <mergeCell ref="A4:C4"/>
    <mergeCell ref="A5:C5"/>
    <mergeCell ref="A6:C6"/>
    <mergeCell ref="A7:C7"/>
    <mergeCell ref="A8:C8"/>
    <mergeCell ref="A63:C63"/>
  </mergeCells>
  <printOptions horizontalCentered="1"/>
  <pageMargins bottom="0.75" footer="0.0" header="0.0" left="0.7" right="0.7" top="0.75"/>
  <pageSetup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