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J\ARQUIVO CENTRAL\REVISAO 07\REV 08\"/>
    </mc:Choice>
  </mc:AlternateContent>
  <xr:revisionPtr revIDLastSave="0" documentId="13_ncr:1_{51AA1216-ED27-4118-B7E0-DAC7C696EEDB}" xr6:coauthVersionLast="46" xr6:coauthVersionMax="46" xr10:uidLastSave="{00000000-0000-0000-0000-000000000000}"/>
  <bookViews>
    <workbookView xWindow="-120" yWindow="-120" windowWidth="20640" windowHeight="11160" tabRatio="500" activeTab="1" xr2:uid="{00000000-000D-0000-FFFF-FFFF00000000}"/>
  </bookViews>
  <sheets>
    <sheet name="cronograma " sheetId="1" r:id="rId1"/>
    <sheet name="sintética ok" sheetId="2" r:id="rId2"/>
    <sheet name="Analitica OK " sheetId="3" r:id="rId3"/>
    <sheet name="Plan1" sheetId="4" r:id="rId4"/>
  </sheets>
  <definedNames>
    <definedName name="_xlnm.Print_Area" localSheetId="0">'cronograma '!$A$1:$K$165</definedName>
    <definedName name="_xlnm.Print_Area" localSheetId="1">'sintética ok'!$A$1:$H$155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51" i="2" l="1"/>
  <c r="K113" i="2"/>
  <c r="K114" i="2" s="1"/>
  <c r="H161" i="1"/>
  <c r="H162" i="1" s="1"/>
  <c r="K158" i="1"/>
  <c r="J138" i="1"/>
  <c r="I138" i="1"/>
  <c r="P121" i="1"/>
  <c r="P141" i="1" s="1"/>
  <c r="K119" i="1"/>
  <c r="J119" i="1"/>
  <c r="K85" i="1"/>
  <c r="J85" i="1"/>
  <c r="K78" i="1"/>
  <c r="K74" i="1"/>
  <c r="J67" i="1"/>
  <c r="J60" i="1"/>
  <c r="I60" i="1"/>
  <c r="K54" i="1"/>
  <c r="K45" i="1"/>
  <c r="K37" i="1"/>
  <c r="K161" i="1" s="1"/>
  <c r="J33" i="1"/>
  <c r="J19" i="1"/>
  <c r="J161" i="1" s="1"/>
  <c r="I14" i="1"/>
  <c r="I10" i="1"/>
  <c r="I161" i="1" s="1"/>
  <c r="I162" i="1" l="1"/>
  <c r="P144" i="1"/>
  <c r="I163" i="1"/>
  <c r="K162" i="1"/>
  <c r="K163" i="1" s="1"/>
  <c r="J162" i="1"/>
  <c r="J163" i="1" s="1"/>
  <c r="J77" i="2"/>
  <c r="L110" i="2"/>
  <c r="H163" i="1"/>
  <c r="H152" i="2"/>
  <c r="H153" i="2" s="1"/>
</calcChain>
</file>

<file path=xl/sharedStrings.xml><?xml version="1.0" encoding="utf-8"?>
<sst xmlns="http://schemas.openxmlformats.org/spreadsheetml/2006/main" count="6961" uniqueCount="1164">
  <si>
    <t>TRIBUNAL DE JUSTIÇA DO AMAZONAS</t>
  </si>
  <si>
    <t>CRONOGRAMA FÍSICO FINANCEIRO</t>
  </si>
  <si>
    <t>DIVISÃO DE ENGENHARIA</t>
  </si>
  <si>
    <t>Item</t>
  </si>
  <si>
    <t>Código</t>
  </si>
  <si>
    <t>Banco</t>
  </si>
  <si>
    <t>Descrição</t>
  </si>
  <si>
    <t>Und</t>
  </si>
  <si>
    <t>Quant.</t>
  </si>
  <si>
    <t>Valor Unit</t>
  </si>
  <si>
    <t>Total</t>
  </si>
  <si>
    <t>MED 01</t>
  </si>
  <si>
    <t>MED 02</t>
  </si>
  <si>
    <t>MED 03</t>
  </si>
  <si>
    <t xml:space="preserve"> 1 </t>
  </si>
  <si>
    <t>ADMINISTRAÇÃO DA OBRA</t>
  </si>
  <si>
    <t xml:space="preserve"> 1.1 </t>
  </si>
  <si>
    <t xml:space="preserve"> 90778 </t>
  </si>
  <si>
    <t>SINAPI</t>
  </si>
  <si>
    <t>ENGENHEIRO CIVIL DE OBRA PLENO COM ENCARGOS COMPLEMENTARES</t>
  </si>
  <si>
    <t>H</t>
  </si>
  <si>
    <t xml:space="preserve"> 1.2 </t>
  </si>
  <si>
    <t xml:space="preserve"> 93572 </t>
  </si>
  <si>
    <t>ENCARREGADO GERAL DE OBRAS COM ENCARGOS COMPLEMENTARES</t>
  </si>
  <si>
    <t>MES</t>
  </si>
  <si>
    <t xml:space="preserve"> 1.3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</si>
  <si>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</si>
  <si>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</si>
  <si>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1.4 </t>
  </si>
  <si>
    <t xml:space="preserve"> CPU/PMM-03 </t>
  </si>
  <si>
    <t>Próprio</t>
  </si>
  <si>
    <t>Banheiro Químico Móvel</t>
  </si>
  <si>
    <t>Mês</t>
  </si>
  <si>
    <t xml:space="preserve"> 2 </t>
  </si>
  <si>
    <t>SERVIÇOS PRELIMINARES</t>
  </si>
  <si>
    <t xml:space="preserve"> 2.1 </t>
  </si>
  <si>
    <t xml:space="preserve"> 74209/001 </t>
  </si>
  <si>
    <t>PLACA DE OBRA EM CHAPA DE ACO GALVANIZADO</t>
  </si>
  <si>
    <t>m²</t>
  </si>
  <si>
    <t xml:space="preserve"> 2.2 </t>
  </si>
  <si>
    <t xml:space="preserve"> 73960/001 </t>
  </si>
  <si>
    <t>INSTAL/LIGACAO PROVISORIA ELETRICA BAIXA TENSAO P/CANT OBRA           OBRA,M3-CHAVE 100A CARGA 3KWH,20CV EXCL FORN MEDIDOR</t>
  </si>
  <si>
    <t>UN</t>
  </si>
  <si>
    <t xml:space="preserve"> 3 </t>
  </si>
  <si>
    <t>DEMOLIÇÃO E RETIRADA</t>
  </si>
  <si>
    <t xml:space="preserve"> 3.1 </t>
  </si>
  <si>
    <t xml:space="preserve"> 97644 </t>
  </si>
  <si>
    <t>REMOÇÃO DE PORTAS, DE FORMA MANUAL, SEM REAPROVEITAMENTO. AF_12/2017</t>
  </si>
  <si>
    <t xml:space="preserve"> 3.2 </t>
  </si>
  <si>
    <t xml:space="preserve"> 73899/002 </t>
  </si>
  <si>
    <t>DEMOLICAO DE ALVENARIA DE TIJOLOS FURADOS S/REAPROVEITAMENTO</t>
  </si>
  <si>
    <t>m³</t>
  </si>
  <si>
    <t xml:space="preserve"> 3.3 </t>
  </si>
  <si>
    <t xml:space="preserve"> TJAM0022 </t>
  </si>
  <si>
    <t>REMOÇÃO MANUAL DE ENTULHO</t>
  </si>
  <si>
    <t>M²</t>
  </si>
  <si>
    <t xml:space="preserve"> 4 </t>
  </si>
  <si>
    <t>INFRAESTRUTURA</t>
  </si>
  <si>
    <t xml:space="preserve"> 4.2 </t>
  </si>
  <si>
    <t xml:space="preserve"> 96616 </t>
  </si>
  <si>
    <t>LASTRO DE CONCRETO MAGRO, APLICADO EM BLOCOS DE COROAMENTO OU SAPATAS. AF_08/2017</t>
  </si>
  <si>
    <t xml:space="preserve"> 4.3 </t>
  </si>
  <si>
    <t xml:space="preserve"> 96527 </t>
  </si>
  <si>
    <t>ESCAVAÇÃO MANUAL DE VALA PARA VIGA BALDRAME, COM PREVISÃO DE FÔRMA. AF_06/2017</t>
  </si>
  <si>
    <t xml:space="preserve"> 4.5 </t>
  </si>
  <si>
    <t xml:space="preserve"> 96536 </t>
  </si>
  <si>
    <t>FABRICAÇÃO, MONTAGEM E DESMONTAGEM DE FÔRMA PARA VIGA BALDRAME, EM MADEIRA SERRADA, E=25 MM, 4 UTILIZAÇÕES. AF_06/2017</t>
  </si>
  <si>
    <t xml:space="preserve"> 4.7 </t>
  </si>
  <si>
    <t xml:space="preserve"> 79472 </t>
  </si>
  <si>
    <t>REGULARIZACAO DE SUPERFICIES EM TERRA COM MOTONIVELADORA</t>
  </si>
  <si>
    <t xml:space="preserve"> 4.8 </t>
  </si>
  <si>
    <t xml:space="preserve"> 96523 </t>
  </si>
  <si>
    <t>ESCAVAÇÃO MANUAL PARA BLOCO DE COROAMENTO OU SAPATA, COM PREVISÃO DE FÔRMA. AF_06/2017</t>
  </si>
  <si>
    <t xml:space="preserve"> 92269 </t>
  </si>
  <si>
    <t>FABRICAÇÃO DE FÔRMA PARA PILARES E ESTRUTURAS SIMILARES, EM MADEIRA SERRADA, E=25 MM. AF_12/2015</t>
  </si>
  <si>
    <t xml:space="preserve"> 4.9 </t>
  </si>
  <si>
    <t xml:space="preserve"> 73972/001 </t>
  </si>
  <si>
    <t>CONCRETO FCK=25MPA, VIRADO EM BETONEIRA, SEM LANCAMENTO</t>
  </si>
  <si>
    <t xml:space="preserve"> 96535 </t>
  </si>
  <si>
    <t>FABRICAÇÃO, MONTAGEM E DESMONTAGEM DE FÔRMA PARA SAPATA, EM MADEIRA SERRADA, E=25 MM, 4 UTILIZAÇÕES. AF_06/2017</t>
  </si>
  <si>
    <t xml:space="preserve"> 4.10 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</si>
  <si>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</si>
  <si>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</si>
  <si>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4.12 </t>
  </si>
  <si>
    <t xml:space="preserve"> 92919 </t>
  </si>
  <si>
    <t>ARMAÇÃO DE ESTRUTURAS DE CONCRETO ARMADO, EXCETO VIGAS, PILARES, LAJES E FUNDAÇÕES, UTILIZANDO AÇO CA-50 DE 10,0 MM - MONTAGEM. AF_12/2015</t>
  </si>
  <si>
    <t>KG</t>
  </si>
  <si>
    <t xml:space="preserve"> 4.13 </t>
  </si>
  <si>
    <t xml:space="preserve"> 95445 </t>
  </si>
  <si>
    <t>CORTE E DOBRA DE AÇO CA-60, DIÂMETRO DE 5,0 MM, UTILIZADO EM ESTRIBO CONTÍNUO HELICOIDAL. AF_10/2016</t>
  </si>
  <si>
    <t xml:space="preserve"> 4.14 </t>
  </si>
  <si>
    <t xml:space="preserve"> 84176 </t>
  </si>
  <si>
    <t>JUNTA 2,5X2,5CM COM ARGAMASSA 1:1:3 IMPERMEABILIZANTE DE HIDRO-ASFALTO CIMENTO E AREIA PARA PISO EM PLACAS</t>
  </si>
  <si>
    <t>M</t>
  </si>
  <si>
    <t xml:space="preserve"> 5 </t>
  </si>
  <si>
    <t>ALVENARIA</t>
  </si>
  <si>
    <t xml:space="preserve"> 5.1 </t>
  </si>
  <si>
    <t xml:space="preserve"> 89043 </t>
  </si>
  <si>
    <t>(COMPOSIÇÃO REPRESENTATIVA) DO SERVIÇO DE ALVENARIA DE VEDAÇÃO DE BLOCOS VAZADOS DE CERÂMICA DE 9X19X19CM (ESPESSURA 9CM), PARA EDIFICAÇÃO HABITACIONAL MULTIFAMILIAR (PRÉDIO). AF_11/2014</t>
  </si>
  <si>
    <t xml:space="preserve"> 5.2 </t>
  </si>
  <si>
    <t xml:space="preserve"> 96361 </t>
  </si>
  <si>
    <t>PAREDE COM PLACAS DE GESSO ACARTONADO (DRYWALL), PARA USO INTERNO, COM DUAS FACES SIMPLES E ESTRUTURA METÁLICA COM GUIAS DUPLAS, COM VÃOS. AF_06/2017_P</t>
  </si>
  <si>
    <t xml:space="preserve"> 6 </t>
  </si>
  <si>
    <t>ESQUADRIAS</t>
  </si>
  <si>
    <t xml:space="preserve"> 6.1 </t>
  </si>
  <si>
    <t xml:space="preserve"> TJAM/CONST - 158 </t>
  </si>
  <si>
    <t>VIDRO COMUM LAMINADO LISO INCOLOR DUPLO, ESPESSURA TOTAL 8 MM (CADA CAMADA DE 4 MM) - COLOCADO</t>
  </si>
  <si>
    <t xml:space="preserve"> 6.2 </t>
  </si>
  <si>
    <t xml:space="preserve"> 94575 </t>
  </si>
  <si>
    <t>JANELA DE ALUMÍNIO MAXIM-AR, FIXAÇÃO COM PARAFUSO, VEDAÇÃO COM ESPUMA EXPANSIVA PU, COM VIDROS, PADRONIZADA. AF_07/2016</t>
  </si>
  <si>
    <t xml:space="preserve"> 6.3 </t>
  </si>
  <si>
    <t xml:space="preserve"> 91314 </t>
  </si>
  <si>
    <t>KIT DE PORTA DE MADEIRA PARA PINTURA, SEMI-OCA (LEVE OU MÉDIA), PADRÃO POPULAR, 80X210CM, ESPESSURA DE 3,5CM, ITENS INCLUSOS: DOBRADIÇAS, MONTAGEM E INSTALAÇÃO DO BATENTE, FECHADURA COM EXECUÇÃO DO FURO - FORNECIMENTO E INSTALAÇÃO. AF_08/2015</t>
  </si>
  <si>
    <t xml:space="preserve"> 6.4 </t>
  </si>
  <si>
    <t xml:space="preserve"> 73838/001 </t>
  </si>
  <si>
    <t>PORTA DE VIDRO TEMPERADO, 0,9X2,10M, ESPESSURA 10MM, INCLUSIVE ACESSORIOS</t>
  </si>
  <si>
    <t xml:space="preserve"> 6.5 </t>
  </si>
  <si>
    <t xml:space="preserve"> 74136/003 </t>
  </si>
  <si>
    <t>PORTA DE ACO CHAPA 24, DE ENROLAR, RAIADA, LARGA COM ACABAMENTO GALVANIZADO NATURAL</t>
  </si>
  <si>
    <t xml:space="preserve"> 6.6 </t>
  </si>
  <si>
    <t xml:space="preserve"> 91338 </t>
  </si>
  <si>
    <t>PORTA DE ALUMÍNIO DE ABRIR COM LAMBRI, COM GUARNIÇÃO, FIXAÇÃO COM PARAFUSOS - FORNECIMENTO E INSTALAÇÃO. AF_08/2015</t>
  </si>
  <si>
    <t xml:space="preserve"> 7 </t>
  </si>
  <si>
    <t>PINTURA E REVESTIMENTOS</t>
  </si>
  <si>
    <t xml:space="preserve"> 7.2 </t>
  </si>
  <si>
    <t xml:space="preserve"> 87878 </t>
  </si>
  <si>
    <t>CHAPISCO APLICADO EM ALVENARIAS E ESTRUTURAS DE CONCRETO INTERNAS, COM COLHER DE PEDREIRO.  ARGAMASSA TRAÇO 1:3 COM PREPARO MANUAL. AF_06/2014</t>
  </si>
  <si>
    <t xml:space="preserve"> 7.3 </t>
  </si>
  <si>
    <t xml:space="preserve"> 87266 </t>
  </si>
  <si>
    <t>REVESTIMENTO CERÂMICO PARA PAREDES INTERNAS COM PLACAS TIPO ESMALTADA EXTRA DE DIMENSÕES 20X20 CM APLICADAS EM AMBIENTES DE ÁREA MENOR QUE 5 M² A MEIA ALTURA DAS PAREDES. AF_06/2014</t>
  </si>
  <si>
    <t xml:space="preserve"> 7.4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</si>
  <si>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</si>
  <si>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</si>
  <si>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7.5 </t>
  </si>
  <si>
    <t xml:space="preserve"> 88415 </t>
  </si>
  <si>
    <t>APLICAÇÃO MANUAL DE FUNDO SELADOR ACRÍLICO EM PAREDES EXTERNAS DE CASAS. AF_06/2014</t>
  </si>
  <si>
    <t xml:space="preserve"> 88489 </t>
  </si>
  <si>
    <t>APLICAÇÃO MANUAL DE PINTURA COM TINTA LÁTEX ACRÍLICA EM PAREDES, DUAS DEMÃOS. AF_06/2014</t>
  </si>
  <si>
    <t xml:space="preserve"> 7.9 </t>
  </si>
  <si>
    <t xml:space="preserve"> 96485 </t>
  </si>
  <si>
    <t>FORRO EM RÉGUAS DE PVC, LISO, PARA AMBIENTES RESIDENCIAIS, INCLUSIVE ESTRUTURA DE FIXAÇÃO. AF_05/2017_P</t>
  </si>
  <si>
    <t xml:space="preserve"> 87547 </t>
  </si>
  <si>
    <t>MASSA ÚNICA, PARA RECEBIMENTO DE PINTURA, EM ARGAMASSA TRAÇO 1:2:8, PREPARO MECÂNICO COM BETONEIRA 400L, APLICADA MANUALMENTE EM FACES INTERNAS DE PAREDES, ESPESSURA DE 10MM, COM EXECUÇÃO DE TALISCAS. AF_06/2014</t>
  </si>
  <si>
    <t xml:space="preserve"> 8 </t>
  </si>
  <si>
    <t>LOUÇAS E METAIS</t>
  </si>
  <si>
    <t xml:space="preserve"> 8.1 </t>
  </si>
  <si>
    <t xml:space="preserve"> 86931 </t>
  </si>
  <si>
    <t>VASO SANITÁRIO SIFONADO COM CAIXA ACOPLADA LOUÇA BRANCA, INCLUSO ENGATE FLEXÍVEL EM PLÁSTICO BRANCO, 1/2  X 40CM - FORNECIMENTO E INSTALAÇÃO. AF_12/2013</t>
  </si>
  <si>
    <t xml:space="preserve"> 8.2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</si>
  <si>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</si>
  <si>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</si>
  <si>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 xml:space="preserve"> 8.4 </t>
  </si>
  <si>
    <t xml:space="preserve"> TJAM0049 </t>
  </si>
  <si>
    <t>INSTALAÇÃO DE BANCADA DE GRANITO</t>
  </si>
  <si>
    <t>UND</t>
  </si>
  <si>
    <t xml:space="preserve"> 8.5 </t>
  </si>
  <si>
    <t xml:space="preserve"> 93441 </t>
  </si>
  <si>
    <t>BANCADA DE GRANITO CINZA POLIDO 150 X 60 CM, COM CUBA DE EMBUTIR DE AÇO INOXIDÁVEL MÉDIA, VÁLVULA AMERICANA EM METAL CROMADO, SIFÃO FLEXÍVEL EM PVC, ENGATE FLEXÍVEL 30 CM, TORNEIRA CROMADA LONGA DE PAREDE, 1/2 OU 3/4, PARA PIA DE COZINHA, PADRÃO POPULAR- FORNEC. E INSTAL. AF_12/2013</t>
  </si>
  <si>
    <t xml:space="preserve"> 9 </t>
  </si>
  <si>
    <t>PAVIMENTAÇÃO</t>
  </si>
  <si>
    <t xml:space="preserve"> 9.1 </t>
  </si>
  <si>
    <t xml:space="preserve"> 94996 </t>
  </si>
  <si>
    <t>EXECUÇÃO DE PASSEIO (CALÇADA) OU PISO DE CONCRETO COM CONCRETO MOLDADO IN LOCO, FEITO EM OBRA, ACABAMENTO CONVENCIONAL, ESPESSURA 10 CM, ARMADO. AF_07/2016</t>
  </si>
  <si>
    <t xml:space="preserve"> 9.2 </t>
  </si>
  <si>
    <t xml:space="preserve"> 94319 </t>
  </si>
  <si>
    <t>ATERRO MANUAL DE VALAS COM SOLO ARGILO-ARENOSO E COMPACTAÇÃO MECANIZADA. AF_05/2016</t>
  </si>
  <si>
    <t xml:space="preserve"> 9.3 </t>
  </si>
  <si>
    <t xml:space="preserve"> 95240 </t>
  </si>
  <si>
    <t>LASTRO DE CONCRETO MAGRO, APLICADO EM PISOS OU RADIERS, ESPESSURA DE 3 CM. AF_07/2016</t>
  </si>
  <si>
    <t xml:space="preserve"> 9.4 </t>
  </si>
  <si>
    <t xml:space="preserve"> 72136 </t>
  </si>
  <si>
    <t>PISO INDUSTRIAL DE ALTA RESISTENCIA, ESPESSURA 8MM, INCLUSO JUNTAS DE DILATACAO PLASTICAS E POLIMENTO MECANIZADO</t>
  </si>
  <si>
    <t xml:space="preserve"> 9.5 </t>
  </si>
  <si>
    <t xml:space="preserve"> 89171 </t>
  </si>
  <si>
    <t>(COMPOSIÇÃO REPRESENTATIVA) DO SERVIÇO DE REVESTIMENTO CERÂMICO PARA PISO COM PLACAS TIPO GRÉS DE DIMENSÕES 35X35 CM, PARA EDIFICAÇÃO HABITACIONAL UNIFAMILIAR (CASA) E EDIFICAÇÃO PÚBLICA PADRÃO. AF_11/2014</t>
  </si>
  <si>
    <t xml:space="preserve"> 10 </t>
  </si>
  <si>
    <t>COBERTURA E PROTEÇÕES</t>
  </si>
  <si>
    <t xml:space="preserve"> 10.1 </t>
  </si>
  <si>
    <t xml:space="preserve"> 72591 </t>
  </si>
  <si>
    <t>JOELHO PVC ROSQUEAVEL 90º AGUA FRIA 1" - FORNECIMENTO E INSTALACAO</t>
  </si>
  <si>
    <t xml:space="preserve"> 10.2 </t>
  </si>
  <si>
    <t xml:space="preserve"> TJAM/CONST - 419 </t>
  </si>
  <si>
    <t>TELHAMENTO TIPO CALHETÃO 9,20M X 1M E=8MM</t>
  </si>
  <si>
    <t xml:space="preserve"> 10.3 </t>
  </si>
  <si>
    <t xml:space="preserve"> TJAM/CONST - 372 </t>
  </si>
  <si>
    <t>ESTRUTURA DE AÇO PARA COBERTURA - FORNECIMENTO E INSTALAÇÃO</t>
  </si>
  <si>
    <t xml:space="preserve"> 10.4 </t>
  </si>
  <si>
    <t xml:space="preserve"> 94227 </t>
  </si>
  <si>
    <t>CALHA EM CHAPA DE AÇO GALVANIZADO NÚMERO 24, DESENVOLVIMENTO DE 33 CM, INCLUSO TRANSPORTE VERTICAL. AF_06/2016</t>
  </si>
  <si>
    <t xml:space="preserve"> 83671 </t>
  </si>
  <si>
    <t>TUBO PVC DN 100 MM PARA DRENAGEM - FORNECIMENTO E INSTALACAO</t>
  </si>
  <si>
    <t xml:space="preserve"> 11 </t>
  </si>
  <si>
    <t>PAISAGISMO</t>
  </si>
  <si>
    <t xml:space="preserve"> 11.1 </t>
  </si>
  <si>
    <t xml:space="preserve"> 98509 </t>
  </si>
  <si>
    <t>PLANTIO DE ARBUSTO OU  CERCA VIVA. AF_05/2018</t>
  </si>
  <si>
    <t xml:space="preserve"> 11.2 </t>
  </si>
  <si>
    <t xml:space="preserve"> 85180 </t>
  </si>
  <si>
    <t>PLANTIO DE GRAMA ESMERALDA EM ROLO</t>
  </si>
  <si>
    <t xml:space="preserve"> 12 </t>
  </si>
  <si>
    <t>INSTALAÇÕES HIDROSANITÁRIAS</t>
  </si>
  <si>
    <t xml:space="preserve"> 12.1 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</si>
  <si>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</si>
  <si>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</si>
  <si>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12.2 </t>
  </si>
  <si>
    <t xml:space="preserve"> TJAM0009 </t>
  </si>
  <si>
    <t>PONTO DE ESGOTO PRIMARIO COM TUBO PVC E CONEXÕES DN = 100 MM</t>
  </si>
  <si>
    <t xml:space="preserve"> 12.3 </t>
  </si>
  <si>
    <t xml:space="preserve"> 91796 </t>
  </si>
  <si>
    <t>(COMPOSIÇÃO REPRESENTATIVA) DO SERVIÇO DE INSTALAÇÃO DE TUBO DE PVC, SÉRIE NORMAL, ESGOTO PREDIAL, DN 150 MM (INSTALADO EM SUB-COLETOR AÉREO), INCLUSIVE CONEXÕES, CORTES E FIXAÇÕES, PARA PRÉDIOS. AF_10/2015</t>
  </si>
  <si>
    <t xml:space="preserve"> 12.4 </t>
  </si>
  <si>
    <t xml:space="preserve"> 89971 </t>
  </si>
  <si>
    <t>KIT DE REGISTRO DE GAVETA BRUTO DE LATÃO ½", INCLUSIVE CONEXÕES, ROSCÁVEL, INSTALADO EM RAMAL DE ÁGUA FRIA - FORNECIMENTO E INSTALAÇÃO. AF_12/2014</t>
  </si>
  <si>
    <t xml:space="preserve"> 12.5 </t>
  </si>
  <si>
    <t xml:space="preserve"> 74166/001 </t>
  </si>
  <si>
    <t>CAIXA DE INSPEÇÃO EM CONCRETO PRÉ-MOLDADO DN 60CM COM TAMPA H= 60CM - FORNECIMENTO E INSTALACAO</t>
  </si>
  <si>
    <t xml:space="preserve"> 13 </t>
  </si>
  <si>
    <t>INSTALAÇÕES ELÉTRICAS</t>
  </si>
  <si>
    <t xml:space="preserve"> 13.1 </t>
  </si>
  <si>
    <t xml:space="preserve"> TJAM/ELET - 51 </t>
  </si>
  <si>
    <t>LUMINÁRIA SOBREPOR 1,20 M  COM 2 LAMPADAS LED  18W (FORN E INSTAL.)</t>
  </si>
  <si>
    <t xml:space="preserve"> 13.2 </t>
  </si>
  <si>
    <t xml:space="preserve"> TJAM/ELET - 29 </t>
  </si>
  <si>
    <t>LUMINÁRIA TIPO JABUTI LED 20W – ÁREA EXTERNA - FORN E INST.</t>
  </si>
  <si>
    <t xml:space="preserve"> 13.3 </t>
  </si>
  <si>
    <t xml:space="preserve"> TJAM/CONST - 427 </t>
  </si>
  <si>
    <t>Conjuto Plug 2P+T 10A Macho e Femea - fornecimento e instalação</t>
  </si>
  <si>
    <t xml:space="preserve"> 13.5 </t>
  </si>
  <si>
    <t xml:space="preserve"> 95780 </t>
  </si>
  <si>
    <t>CONDULETE DE ALUMÍNIO, TIPO B, PARA ELETRODUTO DE AÇO GALVANIZADO DN 25 MM (1</t>
  </si>
  <si>
    <t xml:space="preserve"> 13.6 </t>
  </si>
  <si>
    <t xml:space="preserve"> TJAM/ELET - 111 </t>
  </si>
  <si>
    <t>PONTO DE TOMADA SIMPLES ATE 600 W / 2P+T 20A - FORN E INST.</t>
  </si>
  <si>
    <t xml:space="preserve"> 13.7 </t>
  </si>
  <si>
    <t xml:space="preserve"> TJAM/ELET - 01 </t>
  </si>
  <si>
    <t>PONTO DE TOMADA SIMPLES ATE 600 W / 2P+T 10A - FORN E INST.</t>
  </si>
  <si>
    <t xml:space="preserve"> 13.8 </t>
  </si>
  <si>
    <t xml:space="preserve"> 74131/007 </t>
  </si>
  <si>
    <t>QUADRO DE DISTRIBUICAO DE ENERGIA DE EMBUTIR, EM CHAPA METALICA, PARA 40 DISJUNTORES TERMOMAGNETICOS MONOPOLARES, COM BARRAMENTO TRIFASICO E NEUTRO, FORNECIMENTO E INSTALACAO</t>
  </si>
  <si>
    <t xml:space="preserve"> 13.9 </t>
  </si>
  <si>
    <t xml:space="preserve"> TJAM/ ELET - 119 </t>
  </si>
  <si>
    <t>SUBESTAÇÃO ÁEREA 150KVA</t>
  </si>
  <si>
    <t xml:space="preserve"> 13.10 </t>
  </si>
  <si>
    <t xml:space="preserve"> 91930 </t>
  </si>
  <si>
    <t>CABO DE COBRE FLEXÍVEL ISOLADO, 6 MM², ANTI-CHAMA 450/750 V, PARA CIRCUITOS TERMINAIS - FORNECIMENTO E INSTALAÇÃO. AF_12/2015</t>
  </si>
  <si>
    <t xml:space="preserve"> 13.11 </t>
  </si>
  <si>
    <t xml:space="preserve"> 92988 </t>
  </si>
  <si>
    <t>CABO DE COBRE FLEXÍVEL ISOLADO, 50 MM², ANTI-CHAMA 0,6/1,0 KV, PARA DISTRIBUIÇÃO - FORNECIMENTO E INSTALAÇÃO. AF_12/2015</t>
  </si>
  <si>
    <t xml:space="preserve"> 13.12 </t>
  </si>
  <si>
    <t xml:space="preserve"> 74130/006 </t>
  </si>
  <si>
    <t>DISJUNTOR TERMOMAGNETICO TRIPOLAR PADRAO NEMA (AMERICANO) 125 A 150A 240V, FORNECIMENTO E INSTALACAO</t>
  </si>
  <si>
    <t xml:space="preserve"> 13.13 </t>
  </si>
  <si>
    <t xml:space="preserve"> 93662 </t>
  </si>
  <si>
    <t>DISJUNTOR BIPOLAR TIPO DIN, CORRENTE NOMINAL DE 20A - FORNECIMENTO E INSTALAÇÃO. AF_04/2016</t>
  </si>
  <si>
    <t xml:space="preserve"> 13.15 </t>
  </si>
  <si>
    <t xml:space="preserve"> 93655 </t>
  </si>
  <si>
    <t>DISJUNTOR MONOPOLAR TIPO DIN, CORRENTE NOMINAL DE 20A - FORNECIMENTO E INSTALAÇÃO. AF_04/2016</t>
  </si>
  <si>
    <t xml:space="preserve"> 13.16 </t>
  </si>
  <si>
    <t xml:space="preserve"> TJAM/CONST - 399 </t>
  </si>
  <si>
    <t>CAIXA DE BARRAMENTO 200A/750V - TRIFASICO - FORN/INST</t>
  </si>
  <si>
    <t xml:space="preserve"> 13.17 </t>
  </si>
  <si>
    <t xml:space="preserve"> 96985 </t>
  </si>
  <si>
    <t>HASTE DE ATERRAMENTO 5/8  PARA SPDA - FORNECIMENTO E INSTALAÇÃO. AF_12/2017</t>
  </si>
  <si>
    <t xml:space="preserve"> 13.18 </t>
  </si>
  <si>
    <t xml:space="preserve"> 96973 </t>
  </si>
  <si>
    <t>CORDOALHA DE COBRE NU 35 MM², NÃO ENTERRADA, COM ISOLADOR - FORNECIMENTO E INSTALAÇÃO. AF_12/2017</t>
  </si>
  <si>
    <t xml:space="preserve"> 13.19 </t>
  </si>
  <si>
    <t xml:space="preserve"> TJAM/ELET - 40 </t>
  </si>
  <si>
    <t>DPS 20kA - FORN E INST.</t>
  </si>
  <si>
    <t xml:space="preserve"> 13.21 </t>
  </si>
  <si>
    <t xml:space="preserve"> 92986 </t>
  </si>
  <si>
    <t>CABO DE COBRE FLEXÍVEL ISOLADO, 35 MM², ANTI-CHAMA 0,6/1,0 KV, PARA DISTRIBUIÇÃO - FORNECIMENTO E INSTALAÇÃO. AF_12/2015</t>
  </si>
  <si>
    <t xml:space="preserve"> 13.24 </t>
  </si>
  <si>
    <t xml:space="preserve"> TJAM0072 </t>
  </si>
  <si>
    <t>LUMINARIA DE EMERGÊNCIA - FORN E INSTA.</t>
  </si>
  <si>
    <t xml:space="preserve"> 13.25 </t>
  </si>
  <si>
    <t xml:space="preserve"> 13.26 </t>
  </si>
  <si>
    <t xml:space="preserve"> TJAM/ELET - 27 </t>
  </si>
  <si>
    <t>PONTO DE ILUMINAÇÃO (MONO/ BIFASICO)+ TERRA - FORN E INST.</t>
  </si>
  <si>
    <t xml:space="preserve"> 13.27 </t>
  </si>
  <si>
    <t xml:space="preserve"> TJAM/CONST - 398 </t>
  </si>
  <si>
    <t>Conjunto Interruptor Simples Sobrepor 10A/20A 250v</t>
  </si>
  <si>
    <t xml:space="preserve"> 13.31 </t>
  </si>
  <si>
    <t xml:space="preserve"> 91933 </t>
  </si>
  <si>
    <t>CABO DE COBRE FLEXÍVEL ISOLADO, 10 MM², ANTI-CHAMA 0,6/1,0 KV, PARA CIRCUITOS TERMINAIS - FORNECIMENTO E INSTALAÇÃO. AF_12/2015</t>
  </si>
  <si>
    <t xml:space="preserve"> 13.33 </t>
  </si>
  <si>
    <t xml:space="preserve"> TJAM/ELET - 90 </t>
  </si>
  <si>
    <t>CANALETA PVC - ELETRICA - 50 X 30 MM - FORN E INST.</t>
  </si>
  <si>
    <t xml:space="preserve"> 13.34 </t>
  </si>
  <si>
    <t xml:space="preserve"> 93671 </t>
  </si>
  <si>
    <t>DISJUNTOR TRIPOLAR TIPO DIN, CORRENTE NOMINAL DE 32A - FORNECIMENTO E INSTALAÇÃO. AF_04/2016</t>
  </si>
  <si>
    <t xml:space="preserve"> 13.35 </t>
  </si>
  <si>
    <t xml:space="preserve"> 93663 </t>
  </si>
  <si>
    <t>DISJUNTOR BIPOLAR TIPO DIN, CORRENTE NOMINAL DE 25A - FORNECIMENTO E INSTALAÇÃO. AF_04/2016</t>
  </si>
  <si>
    <t xml:space="preserve"> 13.36 </t>
  </si>
  <si>
    <t xml:space="preserve"> 93654 </t>
  </si>
  <si>
    <t>DISJUNTOR MONOPOLAR TIPO DIN, CORRENTE NOMINAL DE 16A - FORNECIMENTO E INSTALAÇÃO. AF_04/2016</t>
  </si>
  <si>
    <t xml:space="preserve"> 13.37 </t>
  </si>
  <si>
    <t xml:space="preserve"> 95748 </t>
  </si>
  <si>
    <t>ELETRODUTO DE AÇO GALVANIZADO, CLASSE SEMI PESADO, DN 40 MM (1 1/2 ), APARENTE, INSTALADO EM TETO - FORNECIMENTO E INSTALAÇÃO. AF_11/2016_P</t>
  </si>
  <si>
    <t xml:space="preserve"> 13.38 </t>
  </si>
  <si>
    <t xml:space="preserve"> 91833 </t>
  </si>
  <si>
    <t>ELETRODUTO FLEXÍVEL CORRUGADO REFORÇADO, PVC, DN 20 MM (1/2"), PARA CIRCUITOS TERMINAIS, INSTALADO EM FORRO - FORNECIMENTO E INSTALAÇÃO. AF_12/2015</t>
  </si>
  <si>
    <t xml:space="preserve"> 13.39 </t>
  </si>
  <si>
    <t xml:space="preserve"> 91953 </t>
  </si>
  <si>
    <t>INTERRUPTOR SIMPLES (1 MÓDULO), 10A/250V, INCLUINDO SUPORTE E PLACA - FORNECIMENTO E INSTALAÇÃO. AF_12/2015</t>
  </si>
  <si>
    <t xml:space="preserve"> 13.40 </t>
  </si>
  <si>
    <t xml:space="preserve"> 91959 </t>
  </si>
  <si>
    <t>INTERRUPTOR SIMPLES (2 MÓDULOS), 10A/250V, INCLUINDO SUPORTE E PLACA - FORNECIMENTO E INSTALAÇÃO. AF_12/2015</t>
  </si>
  <si>
    <t xml:space="preserve"> 13.41 </t>
  </si>
  <si>
    <t xml:space="preserve"> 91967 </t>
  </si>
  <si>
    <t>INTERRUPTOR SIMPLES (3 MÓDULOS), 10A/250V, INCLUINDO SUPORTE E PLACA - FORNECIMENTO E INSTALAÇÃO. AF_12/2015</t>
  </si>
  <si>
    <t xml:space="preserve"> 14 </t>
  </si>
  <si>
    <t>COMBATE À INCÊNDIO</t>
  </si>
  <si>
    <t xml:space="preserve"> 14.1 </t>
  </si>
  <si>
    <t xml:space="preserve"> 90838 </t>
  </si>
  <si>
    <t>PORTA CORTA-FOGO 90X210X4CM - FORNECIMENTO E INSTALAÇÃO. AF_08/2015</t>
  </si>
  <si>
    <t xml:space="preserve"> 14.2 </t>
  </si>
  <si>
    <t xml:space="preserve"> 14.3 </t>
  </si>
  <si>
    <t xml:space="preserve"> 91924 </t>
  </si>
  <si>
    <t>CABO DE COBRE FLEXÍVEL ISOLADO, 1,5 MM², ANTI-CHAMA 450/750 V, PARA CIRCUITOS TERMINAIS - FORNECIMENTO E INSTALAÇÃO. AF_12/2015</t>
  </si>
  <si>
    <t xml:space="preserve"> 14.4 </t>
  </si>
  <si>
    <t xml:space="preserve"> TJAM/CONST - 410 </t>
  </si>
  <si>
    <t>DETECTOR DE FUMAÇA - FORNECIMENTO E INSTALAÇÃO</t>
  </si>
  <si>
    <t xml:space="preserve"> 14.5 </t>
  </si>
  <si>
    <t xml:space="preserve"> TJAM/CONST-09 </t>
  </si>
  <si>
    <t>ALARME DE INCÊNDIO FORN E INST</t>
  </si>
  <si>
    <t xml:space="preserve"> 14.6 </t>
  </si>
  <si>
    <t xml:space="preserve"> TJAM/ CONST - 234 </t>
  </si>
  <si>
    <t>CAIXA D´ÁGUA EM POLIETILENO, 10.000 LITROS, COM ACESSÓRIOS E INSTALAÇÃO À REDE EXISTENTE</t>
  </si>
  <si>
    <t xml:space="preserve"> 14.7 </t>
  </si>
  <si>
    <t xml:space="preserve"> 83650 </t>
  </si>
  <si>
    <t>BOMBA RECALQUE D'AGUA PREDIO 3 A 5 PAVTOS - 2UD</t>
  </si>
  <si>
    <t xml:space="preserve"> 14.8 </t>
  </si>
  <si>
    <t xml:space="preserve"> 92655 </t>
  </si>
  <si>
    <t>TUBO DE AÇO GALVANIZADO COM COSTURA, CLASSE MÉDIA, CONEXÃO ROSQUEADA, DN 65 (2 1/2"), INSTALADO EM REDE DE ALIMENTAÇÃO PARA SPRINKLER - FORNECIMENTO E INSTALAÇÃO. AF_12/2015</t>
  </si>
  <si>
    <t xml:space="preserve"> 14.9 </t>
  </si>
  <si>
    <t xml:space="preserve"> 83367 </t>
  </si>
  <si>
    <t>CAIXA DE PASSAGEM PARA TELEFONE 80X80X15CM (SOBREPOR) FORNECIMENTO E INSTALACAO</t>
  </si>
  <si>
    <t xml:space="preserve"> 14.10 </t>
  </si>
  <si>
    <t xml:space="preserve"> 94499 </t>
  </si>
  <si>
    <t>REGISTRO DE GAVETA BRUTO, LATÃO, ROSCÁVEL, 2 1/2, INSTALADO EM RESERVAÇÃO DE ÁGUA DE EDIFICAÇÃO QUE POSSUA RESERVATÓRIO DE FIBRA/FIBROCIMENTO  FORNECIMENTO E INSTALAÇÃO. AF_06/2016</t>
  </si>
  <si>
    <t xml:space="preserve"> 14.11 </t>
  </si>
  <si>
    <t xml:space="preserve"> 96765 </t>
  </si>
  <si>
    <t>ABRIGO PARA HIDRANTE, 90X60X17CM, COM REGISTRO GLOBO ANGULAR 45 GRAUS 2 1/2", ADAPTADOR STORZ 2 1/2", MANGUEIRA DE INCÊNDIO 20M, REDUÇÃO 2 1/2 X 1 1/2" E ESGUICHO EM LATÃO 1 1/2" - FORNECIMENTO E INSTALAÇÃO. AF_08/2017</t>
  </si>
  <si>
    <t xml:space="preserve"> 14.12 </t>
  </si>
  <si>
    <t xml:space="preserve"> 99624 </t>
  </si>
  <si>
    <t>VÁLVULA DE RETENÇÃO HORIZONTAL, DE BRONZE, ROSCÁVEL, 2 1/2" - FORNECIMENTO E INSTALAÇÃO. AF_01/2019</t>
  </si>
  <si>
    <t xml:space="preserve"> 14.13 </t>
  </si>
  <si>
    <t xml:space="preserve"> 85120 </t>
  </si>
  <si>
    <t>MANOMETRO 0 A 200 PSI (0 A 14 KGF/CM2), D = 50MM - FORNECIMENTO E COLOCACAO</t>
  </si>
  <si>
    <t xml:space="preserve"> 14.14 </t>
  </si>
  <si>
    <t xml:space="preserve"> 92902 </t>
  </si>
  <si>
    <t>UNIÃO, EM FERRO GALVANIZADO, CONEXÃO ROSQUEADA, DN 65 (2 1/2"), INSTALADO EM REDE DE ALIMENTAÇÃO PARA SPRINKLER - FORNECIMENTO E INSTALAÇÃO. AF_12/2015</t>
  </si>
  <si>
    <t xml:space="preserve"> 14.15 </t>
  </si>
  <si>
    <t xml:space="preserve"> TJAM/ ELET - 117 </t>
  </si>
  <si>
    <t>QUADRO DE COMANDO COMPLETO P/ BOMBA DE 5,5 A 6 CV</t>
  </si>
  <si>
    <t xml:space="preserve"> 14.16 </t>
  </si>
  <si>
    <t xml:space="preserve"> 79464 </t>
  </si>
  <si>
    <t>PINTURA A OLEO, 2 DEMAOS</t>
  </si>
  <si>
    <t xml:space="preserve"> 14.17 </t>
  </si>
  <si>
    <t xml:space="preserve"> 92687 </t>
  </si>
  <si>
    <t>TUBO DE AÇO GALVANIZADO COM COSTURA, CLASSE MÉDIA, CONEXÃO ROSQUEADA, DN 15 (1/2"), INSTALADO EM RAMAIS E SUB-RAMAIS DE GÁS - FORNECIMENTO E INSTALAÇÃO. AF_12/2015</t>
  </si>
  <si>
    <t xml:space="preserve"> 15 </t>
  </si>
  <si>
    <t>MURO EXTERNO</t>
  </si>
  <si>
    <t xml:space="preserve"> 15.1 </t>
  </si>
  <si>
    <t xml:space="preserve"> 15.2 </t>
  </si>
  <si>
    <t xml:space="preserve"> 73481 </t>
  </si>
  <si>
    <t>ESCAVACAO MANUAL DE VALAS EM TERRA COMPACTA, PROF. DE 0 M &lt; H &lt;= 1 M</t>
  </si>
  <si>
    <t xml:space="preserve"> 15.3 </t>
  </si>
  <si>
    <t xml:space="preserve"> 87904 </t>
  </si>
  <si>
    <t>CHAPISCO APLICADO EM ALVENARIA (COM PRESENÇA DE VÃOS) E ESTRUTURAS DE CONCRETO DE FACHADA, COM COLHER DE PEDREIRO.  ARGAMASSA TRAÇO 1:3 COM PREPARO MANUAL. AF_06/2014</t>
  </si>
  <si>
    <t xml:space="preserve"> 15.4 </t>
  </si>
  <si>
    <t xml:space="preserve"> 74156/003 </t>
  </si>
  <si>
    <t>ESTACA A TRADO (BROCA) DIAMETRO = 20 CM, EM CONCRETO MOLDADO IN LOCO, 15 MPA, SEM ARMACAO.</t>
  </si>
  <si>
    <t xml:space="preserve"> 15.5 </t>
  </si>
  <si>
    <t xml:space="preserve"> 15.6 </t>
  </si>
  <si>
    <t xml:space="preserve"> 93204 </t>
  </si>
  <si>
    <t>CINTA DE AMARRAÇÃO DE ALVENARIA MOLDADA IN LOCO EM CONCRETO. AF_03/2016</t>
  </si>
  <si>
    <t xml:space="preserve"> 15.8 </t>
  </si>
  <si>
    <t xml:space="preserve"> 94097 </t>
  </si>
  <si>
    <t>PREPARO DE FUNDO DE VALA COM LARGURA MENOR QUE 1,5 M, EM LOCAL COM NÍVEL BAIXO DE INTERFERÊNCIA. AF_06/2016</t>
  </si>
  <si>
    <t xml:space="preserve"> 15.9 </t>
  </si>
  <si>
    <t xml:space="preserve"> 93358 </t>
  </si>
  <si>
    <t>ESCAVAÇÃO MANUAL DE VALA COM PROFUNDIDADE MENOR OU IGUAL A 1,30 M. AF_03/2016</t>
  </si>
  <si>
    <t xml:space="preserve"> 15.10 </t>
  </si>
  <si>
    <t xml:space="preserve"> 93382 </t>
  </si>
  <si>
    <t>REATERRO MANUAL DE VALAS COM COMPACTAÇÃO MECANIZADA. AF_04/2016</t>
  </si>
  <si>
    <t xml:space="preserve"> 15.11 </t>
  </si>
  <si>
    <t xml:space="preserve"> 83534 </t>
  </si>
  <si>
    <t>LASTRO DE CONCRETO, PREPARO MECÂNICO, INCLUSOS ADITIVO IMPERMEABILIZANTE, LANÇAMENTO E ADENSAMENTO</t>
  </si>
  <si>
    <t xml:space="preserve"> 15.12 </t>
  </si>
  <si>
    <t xml:space="preserve"> 95467 </t>
  </si>
  <si>
    <t>EMBASAMENTO C/PEDRA ARGAMASSADA UTILIZANDO ARG.CIM/AREIA 1:4</t>
  </si>
  <si>
    <t xml:space="preserve"> 15.13 </t>
  </si>
  <si>
    <t xml:space="preserve"> 15.14 </t>
  </si>
  <si>
    <t xml:space="preserve"> 74157/004 </t>
  </si>
  <si>
    <t>LANCAMENTO/APLICACAO MANUAL DE CONCRETO EM FUNDACOES</t>
  </si>
  <si>
    <t xml:space="preserve"> 15.15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</si>
  <si>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</si>
  <si>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</si>
  <si>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15.16 </t>
  </si>
  <si>
    <t xml:space="preserve"> 5970 </t>
  </si>
  <si>
    <t>FORMA TABUA PARA CONCRETO EM FUNDACAO, C/ REAPROVEITAMENTO 2X.</t>
  </si>
  <si>
    <t xml:space="preserve"> 15.17 </t>
  </si>
  <si>
    <t xml:space="preserve"> 74106/001 </t>
  </si>
  <si>
    <t>IMPERMEABILIZACAO DE ESTRUTURAS ENTERRADAS, COM TINTA ASFALTICA, DUAS DEMAOS.</t>
  </si>
  <si>
    <t xml:space="preserve"> 15.18 </t>
  </si>
  <si>
    <t xml:space="preserve"> 15.19 </t>
  </si>
  <si>
    <t xml:space="preserve"> TJAM/CONST - 454 </t>
  </si>
  <si>
    <t>PILAR METÁLICO</t>
  </si>
  <si>
    <t>unid</t>
  </si>
  <si>
    <t xml:space="preserve"> 16 </t>
  </si>
  <si>
    <t>LIMPEZA</t>
  </si>
  <si>
    <t xml:space="preserve"> 16.1 </t>
  </si>
  <si>
    <t xml:space="preserve"> 9537 </t>
  </si>
  <si>
    <t>LIMPEZA FINAL DA OBRA</t>
  </si>
  <si>
    <t xml:space="preserve">         TOTAL </t>
  </si>
  <si>
    <t>BENEFÍCIOS E DESPESAS INDIRETAS (BDI - 28,35%)</t>
  </si>
  <si>
    <t xml:space="preserve">TOTAL GERAL </t>
  </si>
  <si>
    <t>Tabela de referência de preço: - SINAPI - SISTEMA NACIONAL DE PESQUISA DE CUSTOS E ÍNDICES DA CONSTRUÇÃO CIVIL - 08/2019.</t>
  </si>
  <si>
    <t>Declaro que os quantitativos e os custos relativos a esta planilha orçamentária, estão compatíveis com o projeto de engenharia e com custos dos sistemas: SINAPI, Pesquisa de Mercado e composições TJAM, respectivamente.</t>
  </si>
  <si>
    <t>PLANILHA ORÇAMENTÁRIA - REFORMA ARQUIVO CENTRAL</t>
  </si>
  <si>
    <t>ENCARGOS SOCIAIS: HORA - 86,88%     MÊS - 49,61% -   PLANILHA DESONERADA</t>
  </si>
  <si>
    <t xml:space="preserve"> 4.1</t>
  </si>
  <si>
    <t xml:space="preserve"> 4.2</t>
  </si>
  <si>
    <t xml:space="preserve"> 4.4</t>
  </si>
  <si>
    <t xml:space="preserve"> 4.6 </t>
  </si>
  <si>
    <t xml:space="preserve"> 4.11 </t>
  </si>
  <si>
    <t xml:space="preserve"> 4.12</t>
  </si>
  <si>
    <t xml:space="preserve"> 7.1</t>
  </si>
  <si>
    <t xml:space="preserve"> 7.2</t>
  </si>
  <si>
    <t xml:space="preserve"> 7.6</t>
  </si>
  <si>
    <t xml:space="preserve"> 96115 </t>
  </si>
  <si>
    <t>FORRO DE FIBRA MINERAL, PARA AMBIENTES COMERCIAIS, INCLUSIVE ESTRUTURA DE FIXAÇÃO. AF_05/2017_P</t>
  </si>
  <si>
    <t xml:space="preserve"> 7.7</t>
  </si>
  <si>
    <t>7.8</t>
  </si>
  <si>
    <t xml:space="preserve"> 98561 </t>
  </si>
  <si>
    <t>IMPERMEABILIZAÇÃO DE PAREDES COM ARGAMASSA DE CIMENTO E AREIA, COM ADITIVO IMPERMEABILIZANTE, E = 2CM. AF_06/2018</t>
  </si>
  <si>
    <t>13.4</t>
  </si>
  <si>
    <t xml:space="preserve"> TJAM/ELET -101 </t>
  </si>
  <si>
    <t>LUMINARIA 62 X 62 COM 4 LAMP / TUB LED 9 - 10W  FORN E INST.</t>
  </si>
  <si>
    <t xml:space="preserve"> 13.14 </t>
  </si>
  <si>
    <t xml:space="preserve"> 13.20 </t>
  </si>
  <si>
    <t xml:space="preserve"> 13.22 </t>
  </si>
  <si>
    <t xml:space="preserve"> 13.23 </t>
  </si>
  <si>
    <t xml:space="preserve"> 13.28 </t>
  </si>
  <si>
    <t xml:space="preserve"> 13.29 </t>
  </si>
  <si>
    <t xml:space="preserve"> 13.30 </t>
  </si>
  <si>
    <t xml:space="preserve"> 13.32 </t>
  </si>
  <si>
    <t>13.34</t>
  </si>
  <si>
    <t xml:space="preserve"> TJAM - ELET 0002 </t>
  </si>
  <si>
    <t>PONTO DE LÓGICA COMPLETO / TELEFONIA - FORNECIMENTO E INSTALAÇÃO</t>
  </si>
  <si>
    <t xml:space="preserve"> 15.7</t>
  </si>
  <si>
    <t xml:space="preserve"> 15.8</t>
  </si>
  <si>
    <t xml:space="preserve"> 15.11</t>
  </si>
  <si>
    <t xml:space="preserve"> 15.13</t>
  </si>
  <si>
    <t xml:space="preserve"> 15.14</t>
  </si>
  <si>
    <t xml:space="preserve"> 15.15</t>
  </si>
  <si>
    <t xml:space="preserve"> 15.16</t>
  </si>
  <si>
    <t>Tabela de referência de preço: - SINAPI - SISTEMA NACIONAL DE PESQUISA DE CUSTOS E ÍNDICES DA CONSTRUÇÃO CIVIL - 07/2020.</t>
  </si>
  <si>
    <t>Composições Analíticas com Preço Unitário</t>
  </si>
  <si>
    <t>Tipo</t>
  </si>
  <si>
    <t>Composição</t>
  </si>
  <si>
    <t>SEDI - SERVIÇOS DIVERSOS</t>
  </si>
  <si>
    <t>Composição Auxiliar</t>
  </si>
  <si>
    <t xml:space="preserve"> 95403 </t>
  </si>
  <si>
    <t>CURSO DE CAPACITAÇÃO PARA ENGENHEIRO CIVIL DE OBRA PLENO (ENCARGOS COMPLEMENTARES) - HORISTA</t>
  </si>
  <si>
    <t>Insumo</t>
  </si>
  <si>
    <t xml:space="preserve"> 00002707 </t>
  </si>
  <si>
    <t>ENGENHEIRO CIVIL DE OBRA PLENO</t>
  </si>
  <si>
    <t>Mão de Obra</t>
  </si>
  <si>
    <t xml:space="preserve"> 00043486 </t>
  </si>
  <si>
    <t>EPI - FAMILIA ENGENHEIRO CIVIL - HORISTA (ENCARGOS COMPLEMENTARES - COLETADO CAIXA)</t>
  </si>
  <si>
    <t>Equipamento</t>
  </si>
  <si>
    <t xml:space="preserve"> 00037372 </t>
  </si>
  <si>
    <t>EXAMES - HORISTA (COLETADO CAIXA)</t>
  </si>
  <si>
    <t>Outros</t>
  </si>
  <si>
    <t xml:space="preserve"> 00043462 </t>
  </si>
  <si>
    <t>FERRAMENTAS - FAMILIA ENGENHEIRO CIVIL - HORISTA (ENCARGOS COMPLEMENTARES - COLETADO CAIXA)</t>
  </si>
  <si>
    <t xml:space="preserve"> 00037373 </t>
  </si>
  <si>
    <t>SEGURO - HORISTA (COLETADO CAIXA)</t>
  </si>
  <si>
    <t>Taxas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</si>
  <si>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</si>
  <si>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</si>
  <si>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</si>
  <si>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</si>
  <si>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00043499 </t>
  </si>
  <si>
    <t>EPI - FAMILIA ENCARREGADO GERAL - HORISTA (ENCARGOS COMPLEMENTARES - COLETADO CAIXA)</t>
  </si>
  <si>
    <t xml:space="preserve"> 00040863 </t>
  </si>
  <si>
    <t>EXAMES - MENSALISTA (COLETADO CAIXA)</t>
  </si>
  <si>
    <t>Material</t>
  </si>
  <si>
    <t xml:space="preserve"> 00043475 </t>
  </si>
  <si>
    <t>FERRAMENTAS - FAMILIA ENCARREGADO GERAL - HORISTA (ENCARGOS COMPLEMENTARES - COLETADO CAIXA)</t>
  </si>
  <si>
    <t xml:space="preserve"> 00040864 </t>
  </si>
  <si>
    <t>SEGURO - MENSALISTA (COLETADO CAIXA)</t>
  </si>
  <si>
    <t>CANT - CANTEIRO DE OBRAS</t>
  </si>
  <si>
    <t>E9508</t>
  </si>
  <si>
    <t>SICRO3</t>
  </si>
  <si>
    <t>Caminhão carroceria com capacidade de 9 t - 136 kW</t>
  </si>
  <si>
    <t>P9824</t>
  </si>
  <si>
    <t>Servente</t>
  </si>
  <si>
    <t>PMM/SUFRAMA 04</t>
  </si>
  <si>
    <t>Locação de Banheiro Químico</t>
  </si>
  <si>
    <t xml:space="preserve"> 94962 </t>
  </si>
  <si>
    <t>CONCRETO MAGRO PARA LASTRO, TRAÇO 1:4,5:4,5 (CIMENTO/ AREIA MÉDIA/ BRITA 1)  - PREPARO MECÂNICO COM BETONEIRA 400 L. AF_07/2016</t>
  </si>
  <si>
    <t>FUES - FUNDAÇÕES E ESTRUTURAS</t>
  </si>
  <si>
    <t xml:space="preserve"> 88262 </t>
  </si>
  <si>
    <t>CARPINTEIRO DE FORMAS COM ENCARGOS COMPLEMENTARES</t>
  </si>
  <si>
    <t xml:space="preserve"> 88316 </t>
  </si>
  <si>
    <t>SERVENTE COM ENCARGOS COMPLEMENTARES</t>
  </si>
  <si>
    <t xml:space="preserve"> 00004813 </t>
  </si>
  <si>
    <t>PLACA DE OBRA (PARA CONSTRUCAO CIVIL) EM CHAPA GALVANIZADA *N. 22*, DE *2,0 X 1,125* M</t>
  </si>
  <si>
    <t xml:space="preserve"> 00004491 </t>
  </si>
  <si>
    <t>PONTALETE DE MADEIRA NAO APARELHADA *7,5 X 7,5* CM (3 X 3 ") PINUS, MISTA OU EQUIVALENTE DA REGIAO</t>
  </si>
  <si>
    <t xml:space="preserve"> 00005075 </t>
  </si>
  <si>
    <t>PREGO DE ACO POLIDO COM CABECA 18 X 30 (2 3/4 X 10)</t>
  </si>
  <si>
    <t xml:space="preserve"> 00004417 </t>
  </si>
  <si>
    <t>SARRAFO DE MADEIRA NAO APARELHADA *2,5 X 7* CM, MACARANDUBA, ANGELIM OU EQUIVALENTE DA REGIAO</t>
  </si>
  <si>
    <t>SERP - SERVIÇOS PRELIMINARES</t>
  </si>
  <si>
    <t xml:space="preserve"> 88264 </t>
  </si>
  <si>
    <t>ELETRICISTA COM ENCARGOS COMPLEMENTARES</t>
  </si>
  <si>
    <t xml:space="preserve"> 00000392 </t>
  </si>
  <si>
    <t>ABRACADEIRA EM ACO PARA AMARRACAO DE ELETRODUTOS, TIPO D, COM 1/2" E PARAFUSO DE FIXACAO</t>
  </si>
  <si>
    <t xml:space="preserve"> 00000979 </t>
  </si>
  <si>
    <t>CABO DE COBRE, FLEXIVEL, CLASSE 4 OU 5, ISOLACAO EM PVC/A, ANTICHAMA BWF-B, 1 CONDUTOR, 450/750 V, SECAO NOMINAL 16 MM2</t>
  </si>
  <si>
    <t xml:space="preserve"> 00001875 </t>
  </si>
  <si>
    <t>CURVA 90 GRAUS, LONGA, DE PVC RIGIDO ROSCAVEL, DE 1 1/2", PARA ELETRODUTO</t>
  </si>
  <si>
    <t xml:space="preserve"> 00002673 </t>
  </si>
  <si>
    <t>ELETRODUTO DE PVC RIGIDO ROSCAVEL DE 1/2 ", SEM LUVA</t>
  </si>
  <si>
    <t xml:space="preserve"> 00012056 </t>
  </si>
  <si>
    <t>ELETRODUTO FLEXIVEL, EM ACO, TIPO CONDUITE, DIAMETRO DE 1 1/2"</t>
  </si>
  <si>
    <t xml:space="preserve"> 00012344 </t>
  </si>
  <si>
    <t>FUSIVEL DIAZED 20 A TAMANHO DII, CAPACIDADE DE INTERRUPCAO DE 50 KA EM VCA E 8 KA EM VCC, TENSAO NOMIMNAL DE 500 V</t>
  </si>
  <si>
    <t xml:space="preserve"> 00003406 </t>
  </si>
  <si>
    <t>ISOLADOR DE PORCELANA, TIPO PINO MONOCORPO, PARA TENSAO DE *15* KV</t>
  </si>
  <si>
    <t xml:space="preserve"> 00007701 </t>
  </si>
  <si>
    <t>TUBO ACO GALVANIZADO COM COSTURA, CLASSE MEDIA, DN 2.1/2", E = *3,65* MM, PESO *6,51* KG/M (NBR 5580)</t>
  </si>
  <si>
    <t xml:space="preserve"> 00004481 </t>
  </si>
  <si>
    <t>VIGA DE MADEIRA NAO APARELHADA 8 X 16 CM, MACARANDUBA, ANGELIM OU EQUIVALENTE DA REGIAO</t>
  </si>
  <si>
    <t xml:space="preserve"> 00012092 </t>
  </si>
  <si>
    <t>!EM PROCESSO DE DESATIVACAO! CHAVE FACA TRIPOLAR C/BASE DE ARDOSIA/MARMORE 100A/250V</t>
  </si>
  <si>
    <t xml:space="preserve"> 88309 </t>
  </si>
  <si>
    <t>PEDREIRO COM ENCARGOS COMPLEMENTARES</t>
  </si>
  <si>
    <t xml:space="preserve"> 94968 </t>
  </si>
  <si>
    <t>CONCRETO MAGRO PARA LASTRO, TRAÇO 1:4,5:4,5 (CIMENTO/ AREIA MÉDIA/ BRITA 1)  - PREPARO MECÂNICO COM BETONEIRA 600 L. AF_07/2016</t>
  </si>
  <si>
    <t>MOVT - MOVIMENTO DE TERRA</t>
  </si>
  <si>
    <t xml:space="preserve"> 91692 </t>
  </si>
  <si>
    <t>SERRA CIRCULAR DE BANCADA COM MOTOR ELÉTRICO POTÊNCIA DE 5HP, COM COIFA PARA DISCO 10" - CHP DIURNO. AF_08/2015</t>
  </si>
  <si>
    <t>CHOR - CUSTOS HORÁRIOS DE MÁQUINAS E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</si>
  <si>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</si>
  <si>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</si>
  <si>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</si>
  <si>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</si>
  <si>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88239 </t>
  </si>
  <si>
    <t>AJUDANTE DE CARPINTEIRO COM ENCARGOS COMPLEMENTARES</t>
  </si>
  <si>
    <t xml:space="preserve"> 00002692 </t>
  </si>
  <si>
    <t>DESMOLDANTE PROTETOR PARA FORMAS DE MADEIRA, DE BASE OLEOSA EMULSIONADA EM AGUA</t>
  </si>
  <si>
    <t>L</t>
  </si>
  <si>
    <t xml:space="preserve"> 00040304 </t>
  </si>
  <si>
    <t>PREGO DE ACO POLIDO COM CABECA DUPLA 17 X 27 (2 1/2 X 11)</t>
  </si>
  <si>
    <t xml:space="preserve"> 00005073 </t>
  </si>
  <si>
    <t>PREGO DE ACO POLIDO COM CABECA 17 X 24 (2 1/4 X 11)</t>
  </si>
  <si>
    <t xml:space="preserve"> 00004517 </t>
  </si>
  <si>
    <t>SARRAFO DE MADEIRA NAO APARELHADA *2,5 X 7,5* CM (1 X 3 ") PINUS, MISTA OU EQUIVALENTE DA REGIAO</t>
  </si>
  <si>
    <t xml:space="preserve"> 00006189 </t>
  </si>
  <si>
    <t>TABUA DE MADEIRA NAO APARELHADA *2,5 X 30* CM, CEDRINHO OU EQUIVALENTE DA REGIAO</t>
  </si>
  <si>
    <t xml:space="preserve"> 5932 </t>
  </si>
  <si>
    <t>MOTONIVELADORA POTÊNCIA BÁSICA LÍQUIDA (PRIMEIRA MARCHA) 125 HP, PESO BRUTO 13032 KG, LARGURA DA LÂMINA DE 3,7 M - CHP DIURNO. AF_06/2014</t>
  </si>
  <si>
    <t xml:space="preserve"> 00005068 </t>
  </si>
  <si>
    <t>PREGO DE ACO POLIDO COM CABECA 17 X 21 (2 X 11)</t>
  </si>
  <si>
    <t xml:space="preserve"> 89278 </t>
  </si>
  <si>
    <t>BETONEIRA CAPACIDADE NOMINAL DE 600 L, CAPACIDADE DE MISTURA 440 L, MOTOR A DIESEL POTÊNCIA 10 HP, COM CARREGADOR - CHP DIURNO. AF_11/2014</t>
  </si>
  <si>
    <t xml:space="preserve"> 88291 </t>
  </si>
  <si>
    <t>OPERADOR DE BETONEIRA (CAMINHÃO) COM ENCARGOS COMPLEMENTARES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</si>
  <si>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</si>
  <si>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</si>
  <si>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</si>
  <si>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</si>
  <si>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00004721 </t>
  </si>
  <si>
    <t>PEDRA BRITADA N. 1 (9,5 a 19 MM) POSTO PEDREIRA/FORNECEDOR, SEM FRETE</t>
  </si>
  <si>
    <t xml:space="preserve"> 00004718 </t>
  </si>
  <si>
    <t>PEDRA BRITADA N. 2 (19 A 38 MM) POSTO PEDREIRA/FORNECEDOR, SEM FRETE</t>
  </si>
  <si>
    <t xml:space="preserve"> 00005074 </t>
  </si>
  <si>
    <t>PREGO DE ACO POLIDO COM CABECA 15 X 18 (1 1/2 X 13)</t>
  </si>
  <si>
    <t>PISO - PISOS</t>
  </si>
  <si>
    <t xml:space="preserve"> 87630 </t>
  </si>
  <si>
    <t>CONTRAPISO EM ARGAMASSA TRAÇO 1:4 (CIMENTO E AREIA), PREPARO MECÂNICO COM BETONEIRA 400 L, APLICADO EM ÁREAS SECAS SOBRE LAJE, ADERIDO, ESPESSURA 3CM. AF_06/2014</t>
  </si>
  <si>
    <t xml:space="preserve"> 87745 </t>
  </si>
  <si>
    <t>CONTRAPISO EM ARGAMASSA TRAÇO 1:4 (CIMENTO E AREIA), PREPARO MECÂNICO COM BETONEIRA 400 L, APLICADO EM ÁREAS MOLHADAS SOBRE LAJE, ADERIDO, ESPESSURA 3CM. AF_06/2014</t>
  </si>
  <si>
    <t xml:space="preserve"> 87755 </t>
  </si>
  <si>
    <t>CONTRAPISO EM ARGAMASSA TRAÇO 1:4 (CIMENTO E AREIA), PREPARO MECÂNICO COM BETONEIRA 400 L, APLICADO EM ÁREAS MOLHADAS SOBRE IMPERMEABILIZAÇÃO, ESPESSURA 3CM. AF_06/2014</t>
  </si>
  <si>
    <t xml:space="preserve"> 92794 </t>
  </si>
  <si>
    <t>CORTE E DOBRA DE AÇO CA-50, DIÂMETRO DE 10,0 MM, UTILIZADO EM ESTRUTURAS DIVERSAS, EXCETO LAJES. AF_12/2015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</si>
  <si>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</si>
  <si>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</si>
  <si>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</si>
  <si>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</si>
  <si>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00043132 </t>
  </si>
  <si>
    <t>ARAME RECOZIDO 16 BWG, D = 1,65 MM (0,016 KG/M) OU 18 BWG, D = 1,25 MM (0,01 KG/M)</t>
  </si>
  <si>
    <t xml:space="preserve"> 00039017 </t>
  </si>
  <si>
    <t>ESPACADOR / DISTANCIADOR CIRCULAR COM ENTRADA LATERAL, EM PLASTICO, PARA VERGALHAO *4,2 A 12,5* MM, COBRIMENTO 20 MM</t>
  </si>
  <si>
    <t xml:space="preserve"> 00043059 </t>
  </si>
  <si>
    <t>ACO CA-60, 4,2 MM, OU 5,0 MM, OU 6,0 MM, OU 7,0 MM, VERGALHAO</t>
  </si>
  <si>
    <t xml:space="preserve"> 00000367 </t>
  </si>
  <si>
    <t>AREIA GROSSA - POSTO JAZIDA/FORNECEDOR (RETIRADO NA JAZIDA, SEM TRANSPORTE)</t>
  </si>
  <si>
    <t xml:space="preserve"> 00000135 </t>
  </si>
  <si>
    <t>ARGAMASSA POLIMERICA IMPERMEABILIZANTE SEMIFLEXIVEL, BICOMPONENTE (MEMBRANA IMPERMEABILIZANTE ACRILICA)</t>
  </si>
  <si>
    <t>PARE - PAREDES/PAINEIS</t>
  </si>
  <si>
    <t xml:space="preserve"> 87495 </t>
  </si>
  <si>
    <t>ALVENARIA DE VEDAÇÃO DE BLOCOS CERÂMICOS FURADOS NA HORIZONTAL DE 9X19X19CM (ESPESSURA 9CM) DE PAREDES COM ÁREA LÍQUIDA MENOR QUE 6M² SEM VÃOS E ARGAMASSA DE ASSENTAMENTO COM PREPARO EM BETONEIRA. AF_06/2014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</si>
  <si>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</si>
  <si>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</si>
  <si>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87511 </t>
  </si>
  <si>
    <t>ALVENARIA DE VEDAÇÃO DE BLOCOS CERÂMICOS FURADOS NA HORIZONTAL DE 9X19X19CM (ESPESSURA 9CM) DE PAREDES COM ÁREA LÍQUIDA MENOR QUE 6M² COM VÃOS E ARGAMASSA DE ASSENTAMENTO COM PREPARO EM BETONEIRA. AF_06/2014</t>
  </si>
  <si>
    <t xml:space="preserve"> 87519 </t>
  </si>
  <si>
    <t>ALVENARIA DE VEDAÇÃO DE BLOCOS CERÂMICOS FURADOS NA HORIZONTAL DE 9X19X19CM (ESPESSURA 9CM) DE PAREDES COM ÁREA LÍQUIDA MAIOR OU IGUAL A 6M² COM VÃOS E ARGAMASSA DE ASSENTAMENTO COM PREPARO EM BETONEIRA. AF_06/2014</t>
  </si>
  <si>
    <t xml:space="preserve"> 88278 </t>
  </si>
  <si>
    <t>MONTADOR DE ESTRUTURA METÁLICA COM ENCARGOS COMPLEMENTARES</t>
  </si>
  <si>
    <t xml:space="preserve"> 00039413 </t>
  </si>
  <si>
    <t>CHAPA DE GESSO ACARTONADO, STANDARD (ST), COR BRANCA, E = 12,5 MM, 1200 X 2400 MM (L X C)</t>
  </si>
  <si>
    <t xml:space="preserve"> 00039431 </t>
  </si>
  <si>
    <t>FITA DE PAPEL MICROPERFURADO, 50 X 150 MM, PARA TRATAMENTO DE JUNTAS DE CHAPA DE GESSO PARA DRYWALL</t>
  </si>
  <si>
    <t xml:space="preserve"> 00039432 </t>
  </si>
  <si>
    <t>FITA DE PAPEL REFORCADA COM LAMINA DE METAL PARA REFORCO DE CANTOS DE CHAPA DE GESSO PARA DRYWALL</t>
  </si>
  <si>
    <t xml:space="preserve"> 00039434 </t>
  </si>
  <si>
    <t>MASSA DE REJUNTE EM PO PARA DRYWALL, A BASE DE GESSO, SECAGEM RAPIDA, PARA TRATAMENTO DE JUNTAS DE CHAPA DE GESSO (COM ADICAO DE AGUA)</t>
  </si>
  <si>
    <t xml:space="preserve"> 00039435 </t>
  </si>
  <si>
    <t>PARAFUSO DRY WALL, EM ACO FOSFATIZADO, CABECA TROMBETA E PONTA AGULHA (TA), COMPRIMENTO 25 MM</t>
  </si>
  <si>
    <t xml:space="preserve"> 00039443 </t>
  </si>
  <si>
    <t>PARAFUSO DRY WALL, EM ACO ZINCADO, CABECA LENTILHA E PONTA BROCA (LB), LARGURA 4,2 MM, COMPRIMENTO 13 MM</t>
  </si>
  <si>
    <t xml:space="preserve"> 00039419 </t>
  </si>
  <si>
    <t>PERFIL GUIA, FORMATO U, EM ACO ZINCADO, PARA ESTRUTURA PAREDE DRYWALL, E = 0,5 MM, 70 X 3000 MM (L X C)</t>
  </si>
  <si>
    <t xml:space="preserve"> 00039422 </t>
  </si>
  <si>
    <t>PERFIL MONTANTE, FORMATO C, EM ACO ZINCADO, PARA ESTRUTURA PAREDE DRYWALL, E = 0,5 MM, 70 X 3000 MM (L X C)</t>
  </si>
  <si>
    <t xml:space="preserve"> 00037586 </t>
  </si>
  <si>
    <t>PINO DE ACO COM ARRUELA CONICA, DIAMETRO ARRUELA = *23* MM E COMP HASTE = *27* MM (ACAO INDIRETA)</t>
  </si>
  <si>
    <t>CENTO</t>
  </si>
  <si>
    <t>ASTU - ASSENTAMENTO DE TUBOS E PECAS</t>
  </si>
  <si>
    <t xml:space="preserve"> 88325 </t>
  </si>
  <si>
    <t>VIDRACEIRO COM ENCARGOS COMPLEMENTARES</t>
  </si>
  <si>
    <t xml:space="preserve"> 00010498 </t>
  </si>
  <si>
    <t>MASSA PARA VIDRO</t>
  </si>
  <si>
    <t xml:space="preserve"> 00010496 </t>
  </si>
  <si>
    <t>VIDRO COMUM LAMINADO, LISO, INCOLOR, DUPLO, ESPESSURA TOTAL 6 MM (CADA CAMADA E= 3 MM) - COLOCADO</t>
  </si>
  <si>
    <t>ESQV - ESQUADRIAS/FERRAGENS/VIDROS</t>
  </si>
  <si>
    <t xml:space="preserve"> 00011950 </t>
  </si>
  <si>
    <t>BUCHA DE NYLON SEM ABA S6, COM PARAFUSO DE 4,20 X 40 MM EM ACO ZINCADO COM ROSCA SOBERBA, CABECA CHATA E FENDA PHILLIPS</t>
  </si>
  <si>
    <t xml:space="preserve"> 00000601 </t>
  </si>
  <si>
    <t>JANELA MAXIM AR EM ALUMINIO, 80 X 60 CM (A X L), BATENTE/REQUADRO DE 4 A 14 CM, COM VIDRO, SEM GUARNICAO/ALIZAR</t>
  </si>
  <si>
    <t xml:space="preserve"> 00000142 </t>
  </si>
  <si>
    <t>SELANTE ELASTICO MONOCOMPONENTE A BASE DE POLIURETANO PARA JUNTAS DIVERSAS</t>
  </si>
  <si>
    <t>310ML</t>
  </si>
  <si>
    <t xml:space="preserve"> 90822 </t>
  </si>
  <si>
    <t>PORTA DE MADEIRA PARA PINTURA, SEMI-OCA (LEVE OU MÉDIA), 80X210CM, ESPESSURA DE 3,5CM, INCLUSO DOBRADIÇAS - FORNECIMENTO E INSTALAÇÃO. AF_08/2015</t>
  </si>
  <si>
    <t xml:space="preserve"> 91292 </t>
  </si>
  <si>
    <t>BATENTE PARA PORTA DE MADEIRA, FIXAÇÃO COM ARGAMASSA, PADRÃO POPULAR. FORNECIMENTO E INSTALAÇÃO. AF_12/2019_P</t>
  </si>
  <si>
    <t xml:space="preserve"> 91304 </t>
  </si>
  <si>
    <t>FECHADURA DE EMBUTIR COM CILINDRO, EXTERNA, COMPLETA, ACABAMENTO PADRÃO POPULAR, INCLUSO EXECUÇÃO DE FURO - FORNECIMENTO E INSTALAÇÃO. AF_08/2015</t>
  </si>
  <si>
    <t xml:space="preserve"> 100660 </t>
  </si>
  <si>
    <t>ALIZAR DE 5X1,5CM PARA PORTA FIXADO COM PREGOS, PADRÃO POPULAR - FORNECIMENTO E INSTALAÇÃO. AF_12/2019</t>
  </si>
  <si>
    <t xml:space="preserve"> 00003104 </t>
  </si>
  <si>
    <t>JOGO DE FERRAGENS CROMADAS P/ PORTA DE VIDRO TEMPERADO, UMA FOLHA COMPOSTA: DOBRADICA SUPERIOR (101) E INFERIOR (103),TRINCO (502), FECHADURA (520),CONTRA FECHADURA (531),COM CAPUCHINHO</t>
  </si>
  <si>
    <t>CJ</t>
  </si>
  <si>
    <t xml:space="preserve"> 00011499 </t>
  </si>
  <si>
    <t>MOLA HIDRAULICA DE PISO P/ VIDRO TEMPERADO 10MM</t>
  </si>
  <si>
    <t xml:space="preserve"> 00011523 </t>
  </si>
  <si>
    <t>PUXADOR CONCHA DE EMBUTIR, EM LATAO CROMADO, PARA PORTA / JANELA DE CORRER, LISO, SEM FURO PARA CHAVE, COM FUROS PARA FIXAR PARAFUSOS, *30 X 90* MM (LARGURA X ALTURA)</t>
  </si>
  <si>
    <t xml:space="preserve"> 00010507 </t>
  </si>
  <si>
    <t>VIDRO TEMPERADO INCOLOR E = 10 MM, SEM COLOCACAO</t>
  </si>
  <si>
    <t xml:space="preserve"> 88627 </t>
  </si>
  <si>
    <t>ARGAMASSA TRAÇO 1:0,5:4,5 (CIMENTO, CAL E AREIA MÉDIA) PARA ASSENTAMENTO DE ALVENARIA, PREPARO MANUAL. AF_08/2014</t>
  </si>
  <si>
    <t xml:space="preserve"> 88315 </t>
  </si>
  <si>
    <t>SERRALHEIRO COM ENCARGOS COMPLEMENTARES</t>
  </si>
  <si>
    <t xml:space="preserve"> 00004910 </t>
  </si>
  <si>
    <t>PORTA DE ENROLAR MANUAL COMPLETA, PERFIL MEIA CANA CEGA, EM ACO GALVANIZADO NATURAL, CHAPA NUMERO 24 (SEM INSTALACAO)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</si>
  <si>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</si>
  <si>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</si>
  <si>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</si>
  <si>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GUARNICAO/MOLDURA DE ACABAMENTO PARA ESQUADRIA DE ALUMINIO ANODIZADO NATURAL, PARA 1 FACE</t>
  </si>
  <si>
    <t xml:space="preserve"> 00004914 </t>
  </si>
  <si>
    <t>PORTA DE ABRIR EM ALUMINIO COM LAMBRI HORIZONTAL/LAMINADA, ACABAMENTO ANODIZADO NATURAL, SEM GUARNICAO/ALIZAR/VISTA</t>
  </si>
  <si>
    <t>REVE - REVESTIMENTO E TRATAMENTO DE SUPERFÍCIES</t>
  </si>
  <si>
    <t xml:space="preserve"> 87377 </t>
  </si>
  <si>
    <t>ARGAMASSA TRAÇO 1:3 (CIMENTO E AREIA GROSSA) PARA CHAPISCO CONVENCIONAL, PREPARO MANUAL. AF_06/2014</t>
  </si>
  <si>
    <t xml:space="preserve"> 88256 </t>
  </si>
  <si>
    <t>AZULEJISTA OU LADRILHISTA COM ENCARGOS COMPLEMENTARES</t>
  </si>
  <si>
    <t xml:space="preserve"> 00001381 </t>
  </si>
  <si>
    <t>ARGAMASSA COLANTE AC I PARA CERAMICAS</t>
  </si>
  <si>
    <t xml:space="preserve"> 00034357 </t>
  </si>
  <si>
    <t>REJUNTE COLORIDO, CIMENTICIO</t>
  </si>
  <si>
    <t xml:space="preserve"> 00000536 </t>
  </si>
  <si>
    <t>REVESTIMENTO EM CERAMICA ESMALTADA EXTRA, PEI MENOR OU IGUAL A 3, FORMATO MENOR OU IGUAL A 2025 CM2</t>
  </si>
  <si>
    <t xml:space="preserve"> 87527 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</si>
  <si>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</si>
  <si>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</si>
  <si>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</si>
  <si>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87531 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</si>
  <si>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</si>
  <si>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PINT - PINTURAS</t>
  </si>
  <si>
    <t xml:space="preserve"> 88310 </t>
  </si>
  <si>
    <t>PINTOR COM ENCARGOS COMPLEMENTARES</t>
  </si>
  <si>
    <t xml:space="preserve"> 00006085 </t>
  </si>
  <si>
    <t>SELADOR ACRILICO PAREDES INTERNAS/EXTERNAS</t>
  </si>
  <si>
    <t xml:space="preserve"> 00007356 </t>
  </si>
  <si>
    <t>TINTA ACRILICA PREMIUM, COR BRANCO FOSCO</t>
  </si>
  <si>
    <t xml:space="preserve"> 00040547 </t>
  </si>
  <si>
    <t>PARAFUSO ZINCADO, AUTOBROCANTE, FLANGEADO, 4,2 X 19"</t>
  </si>
  <si>
    <t xml:space="preserve"> 00039430 </t>
  </si>
  <si>
    <t>PENDURAL OU PRESILHA REGULADORA, EM ACO GALVANIZADO, COM CORPO, MOLA E REBITE, PARA PERFIL TIPO CANALETA DE ESTRUTURA EM FORROS DRYWALL</t>
  </si>
  <si>
    <t xml:space="preserve"> 00039571 </t>
  </si>
  <si>
    <t>PERFIL LONGARINA (PRINCIPAL), T CLICADO, EM ACO, BRANCO, PARA FORRO REMOVIVEL, 24 X 3750 MM (L X C)</t>
  </si>
  <si>
    <t xml:space="preserve"> 00039570 </t>
  </si>
  <si>
    <t>PERFIL TRAVESSA (SECUNDARIO), T CLICADO, EM ACO GALVANIZADO , BRANCO, PARA FORRO REMOVIVEL, 24 X 1250 MM (L X C)</t>
  </si>
  <si>
    <t xml:space="preserve"> 00039514 </t>
  </si>
  <si>
    <t>PLACA DE FIBRA MINERAL PARA FORRO, DE 625 X 625 MM, E = 15 MM, BORDA RETA, COM PINTURA ANTIMOFO (NAO INCLUI PERFIS)</t>
  </si>
  <si>
    <t xml:space="preserve"> 00000335 </t>
  </si>
  <si>
    <t>ARAME GALVANIZADO 10 BWG, 3,40 MM (0,0713 KG/M)</t>
  </si>
  <si>
    <t xml:space="preserve"> 87292 </t>
  </si>
  <si>
    <t>ARGAMASSA TRAÇO 1:2:8 (CIMENTO, CAL E AREIA MÉDIA) PARA EMBOÇO/MASSA ÚNICA/ASSENTAMENTO DE ALVENARIA DE VEDAÇÃO, PREPARO MECÂNICO COM BETONEIRA 400 L. AF_06/2014</t>
  </si>
  <si>
    <t>IMPE - IMPERMEABILIZAÇÕES E PROTEÇÕES DIVERSAS</t>
  </si>
  <si>
    <t xml:space="preserve"> 87286 </t>
  </si>
  <si>
    <t>ARGAMASSA TRAÇO 1:1:6 (EM VOLUME DE CIMENTO, CAL E AREIA MÉDIA ÚMIDA) PARA EMBOÇO/MASSA ÚNICA/ASSENTAMENTO DE ALVENARIA DE VEDAÇÃO, PREPARO MECÂNICO COM BETONEIRA 400 L. AF_08/2019</t>
  </si>
  <si>
    <t xml:space="preserve"> 00000123 </t>
  </si>
  <si>
    <t>ADITIVO IMPERMEABILIZANTE DE PEGA NORMAL PARA ARGAMASSAS E CONCRETOS SEM ARMACAO, LIQUIDO E ISENTO DE CLORETOS</t>
  </si>
  <si>
    <t>INHI - INSTALAÇÕES HIDROS SANITÁRIAS</t>
  </si>
  <si>
    <t xml:space="preserve"> 86885 </t>
  </si>
  <si>
    <t>ENGATE FLEXÍVEL EM PLÁSTICO BRANCO, 1/2" X 40CM - FORNECIMENTO E INSTALAÇÃO. AF_12/2013</t>
  </si>
  <si>
    <t xml:space="preserve"> 86888 </t>
  </si>
  <si>
    <t>VASO SANITÁRIO SIFONADO COM CAIXA ACOPLADA LOUÇA BRANCA - FORNECIMENTO E INSTALAÇÃO. AF_12/2013</t>
  </si>
  <si>
    <t xml:space="preserve"> 86879 </t>
  </si>
  <si>
    <t>VÁLVULA EM PLÁSTICO 1" PARA PIA, TANQUE OU LAVATÓRIO, COM OU SEM LADRÃO - FORNECIMENTO E INSTALAÇÃO. AF_12/2013</t>
  </si>
  <si>
    <t xml:space="preserve"> 86883 </t>
  </si>
  <si>
    <t>SIFÃO DO TIPO FLEXÍVEL EM PVC 1 X 1.1/2 - FORNECIMENTO E INSTALAÇÃO. AF_12/2013</t>
  </si>
  <si>
    <t xml:space="preserve"> 86884 </t>
  </si>
  <si>
    <t>ENGATE FLEXÍVEL EM PLÁSTICO BRANCO, 1/2" X 30CM - FORNECIMENTO E INSTALAÇÃO. AF_12/2013</t>
  </si>
  <si>
    <t xml:space="preserve"> 86904 </t>
  </si>
  <si>
    <t>LAVATÓRIO LOUÇA BRANCA SUSPENSO, 29,5 X 39CM OU EQUIVALENTE, PADRÃO POPULAR - FORNECIMENTO E INSTALAÇÃO. AF_12/2013</t>
  </si>
  <si>
    <t xml:space="preserve"> 86906 </t>
  </si>
  <si>
    <t>TORNEIRA CROMADA DE MESA, 1/2" OU 3/4", PARA LAVATÓRIO, PADRÃO POPULAR - FORNECIMENTO E INSTALAÇÃO. AF_12/2013</t>
  </si>
  <si>
    <t xml:space="preserve"> 8.3 </t>
  </si>
  <si>
    <t>INES - INSTALAÇÕES ESPECIAIS</t>
  </si>
  <si>
    <t xml:space="preserve"> 88274 </t>
  </si>
  <si>
    <t>MARMORISTA/GRANITEIRO COM ENCARGOS COMPLEMENTARES</t>
  </si>
  <si>
    <t xml:space="preserve"> 00004823 </t>
  </si>
  <si>
    <t>MASSA PLASTICA PARA MARMORE/GRANITO</t>
  </si>
  <si>
    <t xml:space="preserve"> 86889 </t>
  </si>
  <si>
    <t>BANCADA DE GRANITO CINZA POLIDO PARA PIA DE COZINHA 1,50 X 0,60 M - FORNECIMENTO E INSTALAÇÃO. AF_12/2013</t>
  </si>
  <si>
    <t xml:space="preserve"> 86911 </t>
  </si>
  <si>
    <t>TORNEIRA CROMADA LONGA, DE PAREDE, 1/2" OU 3/4", PARA PIA DE COZINHA, PADRÃO POPULAR - FORNECIMENTO E INSTALAÇÃO. AF_12/2013</t>
  </si>
  <si>
    <t xml:space="preserve"> 86935 </t>
  </si>
  <si>
    <t>CUBA DE EMBUTIR DE AÇO INOXIDÁVEL MÉDIA, INCLUSO VÁLVULA TIPO AMERICANA EM METAL CROMADO E SIFÃO FLEXÍVEL EM PVC - FORNECIMENTO E INSTALAÇÃO. AF_12/2013</t>
  </si>
  <si>
    <t xml:space="preserve"> 94964 </t>
  </si>
  <si>
    <t>CONCRETO FCK = 20MPA, TRAÇO 1:2,7:3 (CIMENTO/ AREIA MÉDIA/ BRITA 1)  - PREPARO MECÂNICO COM BETONEIRA 400 L. AF_07/2016</t>
  </si>
  <si>
    <t xml:space="preserve"> 00003777 </t>
  </si>
  <si>
    <t>LONA PLASTICA PRETA, E= 150 MICRA</t>
  </si>
  <si>
    <t xml:space="preserve"> 00004460 </t>
  </si>
  <si>
    <t>SARRAFO DE MADEIRA NAO APARELHADA *2,5 X 10 CM, MACARANDUBA, ANGELIM OU EQUIVALENTE DA REGIAO</t>
  </si>
  <si>
    <t xml:space="preserve"> 00007156 </t>
  </si>
  <si>
    <t>TELA DE ACO SOLDADA NERVURADA, CA-60, Q-196, (3,11 KG/M2), DIAMETRO DO FIO = 5,0 MM, LARGURA =  2,45 M, ESPACAMENTO DA MALHA = 10 X 10 CM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</si>
  <si>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</si>
  <si>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</si>
  <si>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91533 </t>
  </si>
  <si>
    <t>COMPACTADOR DE SOLOS DE PERCUSSÃO (SOQUETE) COM MOTOR A GASOLINA 4 TEMPOS, POTÊNCIA 4 CV - CHP DIURNO. AF_08/2015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</si>
  <si>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</si>
  <si>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</si>
  <si>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91534 </t>
  </si>
  <si>
    <t>COMPACTADOR DE SOLOS DE PERCUSSÃO (SOQUETE) COM MOTOR A GASOLINA 4 TEMPOS, POTÊNCIA 4 CV - CHI DIURNO. AF_08/2015</t>
  </si>
  <si>
    <t xml:space="preserve"> 00006079 </t>
  </si>
  <si>
    <t>ARGILA, ARGILA VERMELHA OU ARGILA ARENOSA (RETIRADA NA JAZIDA, SEM TRANSPORTE)</t>
  </si>
  <si>
    <t xml:space="preserve"> 95276 </t>
  </si>
  <si>
    <t>POLIDORA DE PISO (POLITRIZ), PESO DE 100KG, DIÂMETRO 450 MM, MOTOR ELÉTRICO, POTÊNCIA 4 HP - CHP DIURNO. AF_09/2016</t>
  </si>
  <si>
    <t xml:space="preserve"> 00004824 </t>
  </si>
  <si>
    <t>GRANILHA/ GRANA/ PEDRISCO OU AGREGADO EM MARMORE/ GRANITO/ QUARTZO E CALCARIO, PRETO, CINZA, PALHA OU BRANCO</t>
  </si>
  <si>
    <t xml:space="preserve"> 00003671 </t>
  </si>
  <si>
    <t>JUNTA PLASTICA DE DILATACAO PARA PISOS, COR CINZA, 17 X 3 MM (ALTURA X ESPESSURA)</t>
  </si>
  <si>
    <t xml:space="preserve"> 00007353 </t>
  </si>
  <si>
    <t>RESINA ACRILICA BASE AGUA - COR BRANCA</t>
  </si>
  <si>
    <t xml:space="preserve"> 87246 </t>
  </si>
  <si>
    <t>REVESTIMENTO CERÂMICO PARA PISO COM PLACAS TIPO ESMALTADA EXTRA DE DIMENSÕES 35X35 CM APLICADA EM AMBIENTES DE ÁREA MENOR QUE 5 M2. AF_06/2014</t>
  </si>
  <si>
    <t xml:space="preserve"> 87247 </t>
  </si>
  <si>
    <t>REVESTIMENTO CERÂMICO PARA PISO COM PLACAS TIPO ESMALTADA EXTRA DE DIMENSÕES 35X35 CM APLICADA EM AMBIENTES DE ÁREA ENTRE 5 M2 E 10 M2. AF_06/2014</t>
  </si>
  <si>
    <t xml:space="preserve"> 87248 </t>
  </si>
  <si>
    <t>REVESTIMENTO CERÂMICO PARA PISO COM PLACAS TIPO ESMALTADA EXTRA DE DIMENSÕES 35X35 CM APLICADA EM AMBIENTES DE ÁREA MAIOR QUE 10 M2. AF_06/2014</t>
  </si>
  <si>
    <t xml:space="preserve"> 88267 </t>
  </si>
  <si>
    <t>ENCANADOR OU BOMBEIRO HIDRÁULICO COM ENCARGOS COMPLEMENTARES</t>
  </si>
  <si>
    <t xml:space="preserve"> 00003143 </t>
  </si>
  <si>
    <t>FITA VEDA ROSCA EM ROLOS DE 18 MM X 25 M (L X C)</t>
  </si>
  <si>
    <t xml:space="preserve"> 00003482 </t>
  </si>
  <si>
    <t>JOELHO PVC, ROSCAVEL, 90 GRAUS, 1", PARA AGUA FRIA PREDIAL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</si>
  <si>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</si>
  <si>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</si>
  <si>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</si>
  <si>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</si>
  <si>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88323 </t>
  </si>
  <si>
    <t>TELHADISTA COM ENCARGOS COMPLEMENTARES</t>
  </si>
  <si>
    <t xml:space="preserve"> 00001607 </t>
  </si>
  <si>
    <t>CONJUNTO ARRUELAS DE VEDACAO 5/16" PARA TELHA FIBROCIMENTO (UMA ARRUELA METALICA E UMA ARRUELA PVC - CONICAS)</t>
  </si>
  <si>
    <t xml:space="preserve"> 00004312 </t>
  </si>
  <si>
    <t>FIXADOR DE ABA SIMPLES PARA TELHA DE FIBROCIMENTO, TIPO CANALETA 90 OU KALHETAO</t>
  </si>
  <si>
    <t xml:space="preserve"> 00042482 </t>
  </si>
  <si>
    <t>GANCHO L COM ROSCA, PARA FIXAR TELHA EM MADEIRA, 1/4" X 350 MM (COLETADO CAIXA)</t>
  </si>
  <si>
    <t xml:space="preserve"> TJAM - CONST 397 </t>
  </si>
  <si>
    <t>TELHA TIPO CALHETÃO 9,20MX1M E= 8MM</t>
  </si>
  <si>
    <t>COBE - COBERTURA</t>
  </si>
  <si>
    <t xml:space="preserve"> 88240 </t>
  </si>
  <si>
    <t>AJUDANTE DE ESTRUTURA METÁLICA COM ENCARGOS COMPLEMENTARES</t>
  </si>
  <si>
    <t xml:space="preserve"> 88251 </t>
  </si>
  <si>
    <t>AUXILIAR DE SERRALHEIRO COM ENCARGOS COMPLEMENTARES</t>
  </si>
  <si>
    <t xml:space="preserve"> 00026019 </t>
  </si>
  <si>
    <t>DISCO DE DESBASTE PARA METAL FERROSO EM GERAL, COM TRES TELAS,  9 X 1/4 X 7/8 " (228,6 X 6,4 X 22,2 MM)</t>
  </si>
  <si>
    <t xml:space="preserve"> 00040536 </t>
  </si>
  <si>
    <t>PERFIL "U" ENRIJECIDO DE ACO GALVANIZADO, DOBRADO, 150 X 60 X 20 MM, E = 3,00 MM</t>
  </si>
  <si>
    <t xml:space="preserve"> 00010997 </t>
  </si>
  <si>
    <t>ELETRODO REVESTIDO AWS - E7018, DIAMETRO IGUAL A 4,00 MM</t>
  </si>
  <si>
    <t xml:space="preserve"> 00040782 </t>
  </si>
  <si>
    <t>CALHA QUADRADA DE CHAPA DE ACO GALVANIZADA NUM 24, CORTE 33 CM</t>
  </si>
  <si>
    <t xml:space="preserve"> 00005061 </t>
  </si>
  <si>
    <t>PREGO DE ACO POLIDO COM CABECA 18 X 27 (2 1/2 X 10)</t>
  </si>
  <si>
    <t xml:space="preserve"> 00005104 </t>
  </si>
  <si>
    <t>REBITE DE ALUMINIO VAZADO DE REPUXO, 3,2 X 8 MM (1KG = 1025 UNIDADES)</t>
  </si>
  <si>
    <t xml:space="preserve"> 00013388 </t>
  </si>
  <si>
    <t>SOLDA EM BARRA DE ESTANHO-CHUMBO 50/50</t>
  </si>
  <si>
    <t xml:space="preserve"> 10.5 </t>
  </si>
  <si>
    <t>DROP - DRENAGEM/OBRAS DE CONTENÇÃO / POÇOS DE VISITA E CAIXAS</t>
  </si>
  <si>
    <t xml:space="preserve"> 88277 </t>
  </si>
  <si>
    <t>MONTADOR (TUBO AÇO/EQUIPAMENTOS) COM ENCARGOS COMPLEMENTARES</t>
  </si>
  <si>
    <t xml:space="preserve"> 00009836 </t>
  </si>
  <si>
    <t>TUBO PVC  SERIE NORMAL, DN 100 MM, PARA ESGOTO  PREDIAL (NBR 5688)</t>
  </si>
  <si>
    <t xml:space="preserve"> 88441 </t>
  </si>
  <si>
    <t>JARDINEIRO COM ENCARGOS COMPLEMENTARES</t>
  </si>
  <si>
    <t xml:space="preserve"> 00000365 </t>
  </si>
  <si>
    <t>MUDA DE ARBUSTO FOLHAGEM, SANSAO-DO-CAMPO OU EQUIVALENTE DA REGIAO, H= *50 A 70* CM</t>
  </si>
  <si>
    <t>URBA - URBANIZAÇÃO</t>
  </si>
  <si>
    <t xml:space="preserve"> 00025963 </t>
  </si>
  <si>
    <t>CALCARIO DOLOMITICO A (POSTO PEDREIRA/FORNECEDOR, SEM FRETE)</t>
  </si>
  <si>
    <t xml:space="preserve"> 00025951 </t>
  </si>
  <si>
    <t>FERTILIZANTE NPK - 10:10:10</t>
  </si>
  <si>
    <t xml:space="preserve"> 00038125 </t>
  </si>
  <si>
    <t>FERTILIZANTE ORGANICO COMPOSTO, CLASSE A</t>
  </si>
  <si>
    <t xml:space="preserve"> 00003322 </t>
  </si>
  <si>
    <t>GRAMA ESMERALDA OU SAO CARLOS OU CURITIBANA, EM PLACAS, SEM PLANTIO</t>
  </si>
  <si>
    <t xml:space="preserve"> 11.2</t>
  </si>
  <si>
    <t xml:space="preserve"> 89356 </t>
  </si>
  <si>
    <t>TUBO, PVC, SOLDÁVEL, DN 25MM, INSTALADO EM RAMAL OU SUB-RAMAL DE ÁGUA - FORNECIMENTO E INSTALAÇÃO. AF_12/2014</t>
  </si>
  <si>
    <t xml:space="preserve"> 89362 </t>
  </si>
  <si>
    <t>JOELHO 90 GRAUS, PVC, SOLDÁVEL, DN 25MM, INSTALADO EM RAMAL OU SUB-RAMAL DE ÁGUA - FORNECIMENTO E INSTALAÇÃO. AF_12/2014</t>
  </si>
  <si>
    <t xml:space="preserve"> 89366 </t>
  </si>
  <si>
    <t>JOELHO 90 GRAUS COM BUCHA DE LATÃO, PVC, SOLDÁVEL, DN 25MM, X 3/4 INSTALADO EM RAMAL OU SUB-RAMAL DE ÁGUA - FORNECIMENTO E INSTALAÇÃO. AF_12/2014</t>
  </si>
  <si>
    <t xml:space="preserve"> 89395 </t>
  </si>
  <si>
    <t>TE, PVC, SOLDÁVEL, DN 25MM, INSTALADO EM RAMAL OU SUB-RAMAL DE ÁGUA - FORNECIMENTO E INSTALAÇÃO. AF_12/2014</t>
  </si>
  <si>
    <t xml:space="preserve"> 90443 </t>
  </si>
  <si>
    <t>RASGO EM ALVENARIA PARA RAMAIS/ DISTRIBUIÇÃO COM DIAMETROS MENORES OU IGUAIS A 40 MM. AF_05/2015</t>
  </si>
  <si>
    <t xml:space="preserve"> 90466 </t>
  </si>
  <si>
    <t>CHUMBAMENTO LINEAR EM ALVENARIA PARA RAMAIS/DISTRIBUIÇÃO COM DIÂMETROS MENORES OU IGUAIS A 40 MM. AF_05/2015</t>
  </si>
  <si>
    <t xml:space="preserve"> 00003767 </t>
  </si>
  <si>
    <t>LIXA EM FOLHA PARA PAREDE OU MADEIRA, NUMERO 120 (COR VERMELHA)</t>
  </si>
  <si>
    <t xml:space="preserve"> 00000013 </t>
  </si>
  <si>
    <t>ESTOPA</t>
  </si>
  <si>
    <t xml:space="preserve"> 00003520 </t>
  </si>
  <si>
    <t>JOELHO PVC, SOLDAVEL, PB, 90 GRAUS, DN 100 MM, PARA ESGOTO PREDIAL</t>
  </si>
  <si>
    <t xml:space="preserve"> 00000122 </t>
  </si>
  <si>
    <t>ADESIVO PLASTICO PARA PVC, FRASCO COM 850 GR</t>
  </si>
  <si>
    <t xml:space="preserve"> 89849 </t>
  </si>
  <si>
    <t>TUBO PVC, SERIE NORMAL, ESGOTO PREDIAL, DN 150 MM, FORNECIDO E INSTALADO EM SUBCOLETOR AÉREO DE ESGOTO SANITÁRIO. AF_12/2014</t>
  </si>
  <si>
    <t xml:space="preserve"> 89855 </t>
  </si>
  <si>
    <t>JOELHO 45 GRAUS, PVC, SERIE NORMAL, ESGOTO PREDIAL, DN 150 MM, JUNTA ELÁSTICA, FORNECIDO E INSTALADO EM SUBCOLETOR AÉREO DE ESGOTO SANITÁRIO. AF_12/2014</t>
  </si>
  <si>
    <t xml:space="preserve"> 90438 </t>
  </si>
  <si>
    <t>FURO EM ALVENARIA PARA DIÂMETROS MAIORES QUE 75 MM. AF_05/2015</t>
  </si>
  <si>
    <t xml:space="preserve"> 91189 </t>
  </si>
  <si>
    <t>CHUMBAMENTO PONTUAL DE ABERTURA EM LAJE COM PASSAGEM DE MAIS DE 1 TUBO DE  DIAMETRO EQUIVALENTE IGUAL À  50 MM. AF_05/2015</t>
  </si>
  <si>
    <t xml:space="preserve"> 91192 </t>
  </si>
  <si>
    <t>CHUMBAMENTO PONTUAL EM PASSAGEM DE TUBO COM DIÂMETRO MAIOR QUE 75 MM. AF_05/2015</t>
  </si>
  <si>
    <t xml:space="preserve"> 89376 </t>
  </si>
  <si>
    <t>ADAPTADOR CURTO COM BOLSA E ROSCA PARA REGISTRO, PVC, SOLDÁVEL, DN 20MM X 1/2, INSTALADO EM RAMAL OU SUB-RAMAL DE ÁGUA - FORNECIMENTO E INSTALAÇÃO. AF_12/2014</t>
  </si>
  <si>
    <t xml:space="preserve"> 89352 </t>
  </si>
  <si>
    <t>REGISTRO DE GAVETA BRUTO, LATÃO, ROSCÁVEL, 1/2", FORNECIDO E INSTALADO EM RAMAL DE ÁGUA. AF_12/2014</t>
  </si>
  <si>
    <t xml:space="preserve"> 88248 </t>
  </si>
  <si>
    <t>AUXILIAR DE ENCANADOR OU BOMBEIRO HIDRÁULICO COM ENCARGOS COMPLEMENTARES</t>
  </si>
  <si>
    <t xml:space="preserve"> 00003279 </t>
  </si>
  <si>
    <t>CAIXA INSPECAO, CONCRETO PRE MOLDADO, CIRCULAR, COM TAMPA, D = 60* CM, H= 60* CM</t>
  </si>
  <si>
    <t xml:space="preserve"> 88247 </t>
  </si>
  <si>
    <t>AUXILIAR DE ELETRICISTA COM ENCARGOS COMPLEMENTARES</t>
  </si>
  <si>
    <t xml:space="preserve"> 00003811 </t>
  </si>
  <si>
    <t>LUMINARIA DE SOBREPOR EM CHAPA DE ACO PARA 2 LAMPADAS FLUORESCENTES DE *18* W, ALETADA, COMPLETA (LAMPADAS E REATOR INCLUSOS)</t>
  </si>
  <si>
    <t xml:space="preserve"> 00021127 </t>
  </si>
  <si>
    <t>FITA ISOLANTE ADESIVA ANTICHAMA, USO ATE 750 V, EM ROLO DE 19 MM X 5 M</t>
  </si>
  <si>
    <t xml:space="preserve"> TJAM/ELET  </t>
  </si>
  <si>
    <t xml:space="preserve">LAMPADA LED PL E27 – 12W </t>
  </si>
  <si>
    <t>13.</t>
  </si>
  <si>
    <t>INEL - INSTALAÇÃO ELÉTRICA/ELETRIFICAÇÃO E ILUMINAÇÃO EXTERNA</t>
  </si>
  <si>
    <t xml:space="preserve"> 00038775 </t>
  </si>
  <si>
    <t>LUMINARIA TIPO TARTARUGA PARA AREA EXTERNA EM ALUMINIO, COM GRADE, PARA 1 LAMPADA, BASE E27, POTENCIA MAXIMA 40/60 W (NAO INCLUI LAMPADA)</t>
  </si>
  <si>
    <t xml:space="preserve"> TJAM/ELET - 02 </t>
  </si>
  <si>
    <t>LAMPADA PL LED 20W E27</t>
  </si>
  <si>
    <t xml:space="preserve"> TJAM - CONST 381 </t>
  </si>
  <si>
    <t xml:space="preserve">Conjuto Plug  2P+T 10A Macho e Tomada </t>
  </si>
  <si>
    <t>8,17</t>
  </si>
  <si>
    <t xml:space="preserve"> 13.4 </t>
  </si>
  <si>
    <t xml:space="preserve"> TJAM/ ELET - 26 </t>
  </si>
  <si>
    <t xml:space="preserve">LUMINARIA 62 X 62 COM 4 LAMP / TUB LED 9 - 10W </t>
  </si>
  <si>
    <t xml:space="preserve"> 00014054 </t>
  </si>
  <si>
    <t>CONDULETE DE ALUMINIO TIPO B, PARA ELETRODUTO ROSCAVEL DE 1", COM TAMPA CEGA</t>
  </si>
  <si>
    <t xml:space="preserve"> 00000981 </t>
  </si>
  <si>
    <t>CABO DE COBRE, FLEXIVEL, CLASSE 4 OU 5, ISOLACAO EM PVC/A, ANTICHAMA BWF-B, 1 CONDUTOR, 450/750 V, SECAO NOMINAL 4 MM2</t>
  </si>
  <si>
    <t xml:space="preserve"> 00012147 </t>
  </si>
  <si>
    <t>TOMADA 2P+T 10A, 250V, CONJUNTO MONTADO PARA SOBREPOR 4" X 2" (CAIXA + MODULO)</t>
  </si>
  <si>
    <t xml:space="preserve"> 00012042 </t>
  </si>
  <si>
    <t>QUADRO DE DISTRIBUICAO COM BARRAMENTO TRIFASICO, DE EMBUTIR, EM CHAPA DE ACO GALVANIZADO, PARA 40 DISJUNTORES DIN, 100 A</t>
  </si>
  <si>
    <t xml:space="preserve"> 5928 </t>
  </si>
  <si>
    <t>GUINDAUTO HIDRÁULICO, CAPACIDADE MÁXIMA DE CARGA 6200 KG, MOMENTO MÁXIMO DE CARGA 11,7 TM, ALCANCE MÁXIMO HORIZONTAL 9,70 M, INCLUSIVE CAMINHÃO TOCO PBT 16.000 KG, POTÊNCIA DE 189 CV - CHP DIURNO. AF_06/2014</t>
  </si>
  <si>
    <t xml:space="preserve"> 00000342 </t>
  </si>
  <si>
    <t>ARAME GALVANIZADO 12 BWG, 2,76 MM (0,048 KG/M)</t>
  </si>
  <si>
    <t xml:space="preserve"> 00004344 </t>
  </si>
  <si>
    <t>PARAFUSO FRANCES METRICO ZINCADO, DIAMETRO 12 MM, COMPRIMENTO 150 MM, COM PORCA SEXTAVADA E ARRUELA DE PRESSAO MEDIA</t>
  </si>
  <si>
    <t xml:space="preserve"> 00000437 </t>
  </si>
  <si>
    <t>PARAFUSO M16 EM ACO GALVANIZADO, COMPRIMENTO = 400 MM, DIAMETRO = 16 MM, ROSCA DUPLA</t>
  </si>
  <si>
    <t xml:space="preserve"> 00000421 </t>
  </si>
  <si>
    <t>PORCA OLHAL EM ACO GALVANIZADO, DIAMETRO NOMINAL DE 16 MM</t>
  </si>
  <si>
    <t xml:space="preserve"> 00000402 </t>
  </si>
  <si>
    <t>GANCHO OLHAL EM ACO GALVANIZADO, ESPESSURA 16MM, ABERTURA 21MM</t>
  </si>
  <si>
    <t xml:space="preserve"> 00000417 </t>
  </si>
  <si>
    <t>ALCA PREFORMADA DE DISTRIBUICAO, EM ACO GALVANIZADO, PARA CABO DE ALUMINIO DIAMETRO 16 A 25 MM</t>
  </si>
  <si>
    <t xml:space="preserve"> 00039182 </t>
  </si>
  <si>
    <t>BUCHA EM ALUMINIO, COM ROSCA, DE 4", PARA ELETRODUTO</t>
  </si>
  <si>
    <t xml:space="preserve"> 00039216 </t>
  </si>
  <si>
    <t>ARRUELA EM ALUMINIO, COM ROSCA, DE 4", PARA ELETRODUTO</t>
  </si>
  <si>
    <t xml:space="preserve"> 00000994 </t>
  </si>
  <si>
    <t>CABO DE COBRE, FLEXIVEL, CLASSE 4 OU 5, ISOLACAO EM PVC/A, ANTICHAMA BWF-B, COBERTURA PVC-ST1, ANTICHAMA BWF-B, 1 CONDUTOR, 0,6/1 KV, SECAO NOMINAL 6 MM2</t>
  </si>
  <si>
    <t xml:space="preserve"> 00039239 </t>
  </si>
  <si>
    <t>CABO DE COBRE, FLEXIVEL, CLASSE 4 OU 5, ISOLACAO EM PVC/A, ANTICHAMA BWF-B, 1 CONDUTOR, 450/750 V, SECAO NOMINAL 185 MM2</t>
  </si>
  <si>
    <t xml:space="preserve"> 00000868 </t>
  </si>
  <si>
    <t>CABO DE COBRE NU 25 MM2 MEIO-DURO</t>
  </si>
  <si>
    <t xml:space="preserve"> 00000863 </t>
  </si>
  <si>
    <t>CABO DE COBRE NU 35 MM2 MEIO-DURO</t>
  </si>
  <si>
    <t xml:space="preserve"> 00039682 </t>
  </si>
  <si>
    <t>CAIXA DE PROTECAO PARA 1 MEDIDOR TRIFASICO, EM CHAPA DE ACO 20 USG (PADRAO DA CONCESSIONARIA LOCAL)</t>
  </si>
  <si>
    <t xml:space="preserve"> 00001550 </t>
  </si>
  <si>
    <t>CONECTOR METALICO TIPO PARAFUSO FENDIDO (SPLIT BOLT), PARA CABOS ATE 25 MM2</t>
  </si>
  <si>
    <t xml:space="preserve"> 00002621 </t>
  </si>
  <si>
    <t>CURVA 90 GRAUS, PARA ELETRODUTO, EM ACO GALVANIZADO ELETROLITICO, DIAMETRO DE 100 MM (4")</t>
  </si>
  <si>
    <t xml:space="preserve"> 00002683 </t>
  </si>
  <si>
    <t>ELETRODUTO DE PVC RIGIDO ROSCAVEL DE 4 ", SEM LUVA</t>
  </si>
  <si>
    <t xml:space="preserve"> 00003405 </t>
  </si>
  <si>
    <t>ISOLADOR DE PORCELANA SUSPENSO, DISCO TIPO GARFO OLHAL, DIAMETRO DE 152 MM, PARA TENSAO DE *15* KV</t>
  </si>
  <si>
    <t xml:space="preserve"> 00001895 </t>
  </si>
  <si>
    <t>LUVA EM PVC RIGIDO ROSCAVEL, DE 4", PARA ELETRODUTO</t>
  </si>
  <si>
    <t xml:space="preserve"> 00001581 </t>
  </si>
  <si>
    <t>TERMINAL A COMPRESSAO EM COBRE ESTANHADO PARA CABO 120 MM2, 1 FURO E 1 COMPRESSAO, PARA PARAFUSO DE FIXACAO M12</t>
  </si>
  <si>
    <t xml:space="preserve"> 00003380 </t>
  </si>
  <si>
    <t>!EM PROCESSO DE DESATIVACAO! HASTE DE ATERRAMENTO EM ACO COM 3,00 M DE COMPRIMENTO E DN = 5/8", REVESTIDA COM BAIXA CAMADA DE COBRE, COM CONECTOR TIPO GRAMPO</t>
  </si>
  <si>
    <t xml:space="preserve"> 00004276 </t>
  </si>
  <si>
    <t>PARA-RAIOS DE DISTRIBUICAO, TENSAO NOMINAL 15 KV, CORRENTE NOMINAL DE DESCARGA 5 KA</t>
  </si>
  <si>
    <t xml:space="preserve"> 00011267 </t>
  </si>
  <si>
    <t>ARRUELA REDONDA DE LATAO, DIAMETRO EXTERNO = 34 MM, ESPESSURA = 2,5 MM, DIAMETRO DO FURO = 17 MM</t>
  </si>
  <si>
    <t xml:space="preserve"> 00010510 </t>
  </si>
  <si>
    <t>CRUZETA DE EUCALIPTO TRATADO, OU EQUIVALENTE DA REGIAO, *2,4* M, SECAO *9 X 11,5* CM</t>
  </si>
  <si>
    <t xml:space="preserve"> 00011837 </t>
  </si>
  <si>
    <t>GRAMPO LINHA VIVA DE LATAO ESTANHADO, DIAMETRO DO CONDUTOR PRINCIPAL DE 10 A 120 MM2, DIAMETRO DA DERIVACAO DE 10 A 70 MM2</t>
  </si>
  <si>
    <t xml:space="preserve"> 00004127 </t>
  </si>
  <si>
    <t>MUFLA TERMINAL PRIMARIA UNIPOLAR USO EXTERNO PARA CABO 25/70MM2 ISOL, 3,6/6KV EM EPR - BORRACHA DE SILICONE</t>
  </si>
  <si>
    <t xml:space="preserve"> 00004168 </t>
  </si>
  <si>
    <t>MUFLA TERMINAL PRIMARIA UNIPOLAR USO INTERNO PARA CABO 35/120MM2 ISOLACAO 15/25KV EM EPR - BORRACHA DE SILICONE</t>
  </si>
  <si>
    <t xml:space="preserve"> 00007614 </t>
  </si>
  <si>
    <t>TRANSFORMADOR TRIFASICO DE DISTRIBUICAO, POTENCIA DE 150 KVA, TENSAO NOMINAL DE 15 KV, TENSAO SECUNDARIA DE 220/127V, EM OLEO ISOLANTE TIPO MINERAL</t>
  </si>
  <si>
    <t xml:space="preserve"> 00034738 </t>
  </si>
  <si>
    <t>DISJUNTOR TERMICO E MAGNETICO AJUSTAVEIS, TRIPOLAR DE 450 ATE 600A, CAPACIDADE DE INTERRUPCAO DE 35KA</t>
  </si>
  <si>
    <t>Quant. =&gt;</t>
  </si>
  <si>
    <t>Preço Total =&gt;</t>
  </si>
  <si>
    <t xml:space="preserve"> 00000982 </t>
  </si>
  <si>
    <t>CABO DE COBRE, FLEXIVEL, CLASSE 4 OU 5, ISOLACAO EM PVC/A, ANTICHAMA BWF-B, 1 CONDUTOR, 450/750 V, SECAO NOMINAL 6 MM2</t>
  </si>
  <si>
    <t xml:space="preserve"> 00001018 </t>
  </si>
  <si>
    <t>CABO DE COBRE, FLEXIVEL, CLASSE 4 OU 5, ISOLACAO EM PVC/A, ANTICHAMA BWF-B, COBERTURA PVC-ST1, ANTICHAMA BWF-B, 1 CONDUTOR, 0,6/1 KV, SECAO NOMINAL 50 MM2</t>
  </si>
  <si>
    <t xml:space="preserve"> 00002391 </t>
  </si>
  <si>
    <t>DISJUNTOR TERMOMAGNETICO TRIPOLAR 125A</t>
  </si>
  <si>
    <t xml:space="preserve"> 00034616 </t>
  </si>
  <si>
    <t>DISJUNTOR TIPO DIN/IEC, BIPOLAR DE 6 ATE 32A</t>
  </si>
  <si>
    <t xml:space="preserve"> 00001571 </t>
  </si>
  <si>
    <t>TERMINAL A COMPRESSAO EM COBRE ESTANHADO PARA CABO 4 MM2, 1 FURO E 1 COMPRESSAO, PARA PARAFUSO DE FIXACAO M5</t>
  </si>
  <si>
    <t xml:space="preserve"> 00034653 </t>
  </si>
  <si>
    <t>DISJUNTOR TIPO DIN/IEC, MONOPOLAR DE 6  ATE  32A</t>
  </si>
  <si>
    <t xml:space="preserve"> 89168 </t>
  </si>
  <si>
    <t>(COMPOSIÇÃO REPRESENTATIVA) DO SERVIÇO DE ALVENARIA DE VEDAÇÃO DE BLOCOS VAZADOS DE CERÂMICA DE 9X19X19CM (ESPESSURA 9CM), PARA EDIFICAÇÃO HABITACIONAL UNIFAMILIAR (CASA) E EDIFICAÇÃO PÚBLICA PADRÃO. AF_11/2014</t>
  </si>
  <si>
    <t xml:space="preserve"> TJAM - CONST 384 </t>
  </si>
  <si>
    <t xml:space="preserve">CAIXA COM BARRAMENTO 200A/750 V - TRIFASICO </t>
  </si>
  <si>
    <t xml:space="preserve"> 00003379 </t>
  </si>
  <si>
    <t>!EM PROCESSO DE DESATIVACAO! HASTE DE ATERRAMENTO EM ACO COM 3,00 M DE COMPRIMENTO E DN = 5/8", REVESTIDA COM BAIXA CAMADA DE COBRE, SEM CONECTOR</t>
  </si>
  <si>
    <t xml:space="preserve"> 98463 </t>
  </si>
  <si>
    <t>SUPORTE ISOLADOR PARA CORDOALHA DE COBRE - FORNECIMENTO E INSTALAÇÃO. AF_12/2017</t>
  </si>
  <si>
    <t xml:space="preserve"> 00039469 </t>
  </si>
  <si>
    <t>DISPOSITIVO DPS CLASSE II, 1 POLO, TENSAO MAXIMA DE 275 V, CORRENTE MAXIMA DE *20* KA (TIPO AC)</t>
  </si>
  <si>
    <t xml:space="preserve"> 00001019 </t>
  </si>
  <si>
    <t>CABO DE COBRE, FLEXIVEL, CLASSE 4 OU 5, ISOLACAO EM PVC/A, ANTICHAMA BWF-B, COBERTURA PVC-ST1, ANTICHAMA BWF-B, 1 CONDUTOR, 0,6/1 KV, SECAO NOMINAL 35 MM2</t>
  </si>
  <si>
    <t xml:space="preserve"> I-TJAM0043 </t>
  </si>
  <si>
    <t>LUMINARIA DE EMERGENCIA 30 LEDS, POTENCIA 2 W, BATERIA DE LITIO, AUTONOMIA DE 6 HORAS</t>
  </si>
  <si>
    <t xml:space="preserve"> 00001014 </t>
  </si>
  <si>
    <t>CABO DE COBRE, FLEXIVEL, CLASSE 4 OU 5, ISOLACAO EM PVC/A, ANTICHAMA BWF-B, 1 CONDUTOR, 450/750 V, SECAO NOMINAL 2,5 MM2</t>
  </si>
  <si>
    <t xml:space="preserve"> TJAM - CONST 383 </t>
  </si>
  <si>
    <t xml:space="preserve">Conjunto Interruptor Simples Sobrepor 10a 250v </t>
  </si>
  <si>
    <t xml:space="preserve"> 00001020 </t>
  </si>
  <si>
    <t>CABO DE COBRE, FLEXIVEL, CLASSE 4 OU 5, ISOLACAO EM PVC/A, ANTICHAMA BWF-B, COBERTURA PVC-ST1, ANTICHAMA BWF-B, 1 CONDUTOR, 0,6/1 KV, SECAO NOMINAL 10 MM2</t>
  </si>
  <si>
    <t xml:space="preserve"> TJAM/ ELET - 16 </t>
  </si>
  <si>
    <t xml:space="preserve">CANALETA PVC 50 X 30 </t>
  </si>
  <si>
    <t xml:space="preserve"> 00034709 </t>
  </si>
  <si>
    <t>DISJUNTOR TIPO DIN/IEC, TRIPOLAR DE 10 ATE 50A</t>
  </si>
  <si>
    <t xml:space="preserve"> 00001573 </t>
  </si>
  <si>
    <t>TERMINAL A COMPRESSAO EM COBRE ESTANHADO PARA CABO 6 MM2, 1 FURO E 1 COMPRESSAO, PARA PARAFUSO DE FIXACAO M6</t>
  </si>
  <si>
    <t xml:space="preserve"> 00001570 </t>
  </si>
  <si>
    <t>TERMINAL A COMPRESSAO EM COBRE ESTANHADO PARA CABO 2,5 MM2, 1 FURO E 1 COMPRESSAO, PARA PARAFUSO DE FIXACAO M5</t>
  </si>
  <si>
    <t xml:space="preserve"> 95756 </t>
  </si>
  <si>
    <t>LUVA DE EMENDA PARA ELETRODUTO, AÇO GALVANIZADO, DN 40 MM (1 1/2''), APARENTE, INSTALADA EM TETO - FORNECIMENTO E INSTALAÇÃO. AF_11/2016_P</t>
  </si>
  <si>
    <t xml:space="preserve"> 91170 </t>
  </si>
  <si>
    <t>FIXAÇÃO DE TUBOS HORIZONTAIS DE PVC, CPVC OU COBRE DIÂMETROS MENORES OU IGUAIS A 40 MM OU ELETROCALHAS ATÉ 150MM DE LARGURA, COM ABRAÇADEIRA METÁLICA RÍGIDA TIPO D 1/2, FIXADA EM PERFILADO EM LAJE. AF_05/2015</t>
  </si>
  <si>
    <t xml:space="preserve"> 00021130 </t>
  </si>
  <si>
    <t>!EM PROCESSO DESATIVACAO! ELETRODUTO EM ACO GALVANIZADO ELETROLITICO, SEMI-PESADO, DIAMETRO 1 1/2", PAREDE DE 1,20 MM</t>
  </si>
  <si>
    <t xml:space="preserve"> 00039243 </t>
  </si>
  <si>
    <t>ELETRODUTO PVC FLEXIVEL CORRUGADO, REFORCADO, COR LARANJA, DE 20 MM, PARA LAJES E PISOS</t>
  </si>
  <si>
    <t xml:space="preserve"> 91946 </t>
  </si>
  <si>
    <t>SUPORTE PARAFUSADO COM PLACA DE ENCAIXE 4" X 2" MÉDIO (1,30 M DO PISO) PARA PONTO ELÉTRICO - FORNECIMENTO E INSTALAÇÃO. AF_12/2015</t>
  </si>
  <si>
    <t xml:space="preserve"> 91952 </t>
  </si>
  <si>
    <t>INTERRUPTOR SIMPLES (1 MÓDULO), 10A/250V, SEM SUPORTE E SEM PLACA - FORNECIMENTO E INSTALAÇÃO. AF_12/2015</t>
  </si>
  <si>
    <t xml:space="preserve"> 91958 </t>
  </si>
  <si>
    <t>INTERRUPTOR SIMPLES (2 MÓDULOS), 10A/250V, SEM SUPORTE E SEM PLACA - FORNECIMENTO E INSTALAÇÃO. AF_12/2015</t>
  </si>
  <si>
    <t xml:space="preserve"> 91966 </t>
  </si>
  <si>
    <t>INTERRUPTOR SIMPLES (3 MÓDULOS), 10A/250V, SEM SUPORTE E SEM PLACA - FORNECIMENTO E INSTALAÇÃO. AF_12/2015</t>
  </si>
  <si>
    <t xml:space="preserve"> 00039599 </t>
  </si>
  <si>
    <t>CABO DE PAR TRANCADO UTP, 4 PARES, CATEGORIA 6</t>
  </si>
  <si>
    <t xml:space="preserve"> 00039601 </t>
  </si>
  <si>
    <t>CONECTOR FEMEA RJ - 45, CATEGORIA 6</t>
  </si>
  <si>
    <t xml:space="preserve"> 00039596 </t>
  </si>
  <si>
    <t>PATCH PANEL, 24 PORTAS, CATEGORIA 6, COM RACKS DE 19" E 1 U DE ALTURA</t>
  </si>
  <si>
    <t xml:space="preserve"> 00039606 </t>
  </si>
  <si>
    <t>PATCH CORD, CATEGORIA 6, EXTENSAO DE 1,50 M</t>
  </si>
  <si>
    <t xml:space="preserve"> 88279 </t>
  </si>
  <si>
    <t>MONTADOR ELETROMECÃNICO COM ENCARGOS COMPLEMENTARES</t>
  </si>
  <si>
    <t xml:space="preserve"> 00021128 </t>
  </si>
  <si>
    <t>!EM PROCESSO DESATIVACAO! ELETRODUTO EM ACO GALVANIZADO ELETROLITICO, LEVE, DIAMETRO 3/4", PAREDE DE 0,90 MM</t>
  </si>
  <si>
    <t xml:space="preserve"> 00039209 </t>
  </si>
  <si>
    <t>ARRUELA EM ALUMINIO, COM ROSCA, DE 3/4", PARA ELETRODUTO</t>
  </si>
  <si>
    <t xml:space="preserve"> 00007588 </t>
  </si>
  <si>
    <t>AUTOMATICO DE BOIA SUPERIOR / INFERIOR, *15* A / 250 V</t>
  </si>
  <si>
    <t xml:space="preserve"> 00000734 </t>
  </si>
  <si>
    <t>BOMBA CENTRIFUGA,  MOTOR ELETRICO TRIFASICO 1,48HP  DIAMETRO DE SUCCAO X ELEVACAO 1 1/2" X 1", DIAMETRO DO ROTOR 117 MM, HM/Q: 10 M / 21,9 M3/H A 24 M / 6,1 M3/H</t>
  </si>
  <si>
    <t xml:space="preserve"> 00039175 </t>
  </si>
  <si>
    <t>BUCHA EM ALUMINIO, COM ROSCA, DE 3/4", PARA ELETRODUTO</t>
  </si>
  <si>
    <t xml:space="preserve"> 00013354 </t>
  </si>
  <si>
    <t>CHAVE DE PARTIDA DIRETA TRIFASICA, COM CAIXA TERMOPLASTICA, COM FUSIVEL DE 25 A, PARA MOTOR COM POTENCIA DE 7,5 CV E TENSAO DE 380 V</t>
  </si>
  <si>
    <t xml:space="preserve"> 00001879 </t>
  </si>
  <si>
    <t>CURVA 90 GRAUS, LONGA, DE PVC RIGIDO ROSCAVEL, DE 3/4", PARA ELETRODUTO</t>
  </si>
  <si>
    <t xml:space="preserve"> 00000944 </t>
  </si>
  <si>
    <t>FIO DE COBRE, SOLIDO, CLASSE 1, ISOLACAO EM PVC/A, ANTICHAMA BWF-B, 450/750V, SECAO NOMINAL 4 MM2</t>
  </si>
  <si>
    <t>14.</t>
  </si>
  <si>
    <t>COMBATE A INCÊNDIO</t>
  </si>
  <si>
    <t xml:space="preserve"> 88629 </t>
  </si>
  <si>
    <t>ARGAMASSA TRAÇO 1:3 (CIMENTO E AREIA MÉDIA), PREPARO MANUAL. AF_08/2014</t>
  </si>
  <si>
    <t xml:space="preserve"> 00011154 </t>
  </si>
  <si>
    <t>PORTA CORTA-FOGO PARA SAIDA DE EMERGENCIA, COM FECHADURA, VAO LUZ DE 90 X 210 CM, CLASSE P-90 (NBR 11742)</t>
  </si>
  <si>
    <t xml:space="preserve"> 00001013 </t>
  </si>
  <si>
    <t>CABO DE COBRE, FLEXIVEL, CLASSE 4 OU 5, ISOLACAO EM PVC/A, ANTICHAMA BWF-B, 1 CONDUTOR, 450/750 V, SECAO NOMINAL 1,5 MM2</t>
  </si>
  <si>
    <t xml:space="preserve"> TJAM - CONST 391 </t>
  </si>
  <si>
    <t xml:space="preserve">DETECTOR DE FUMAÇA  - FIRE </t>
  </si>
  <si>
    <t xml:space="preserve"> MATERIAL / TJAM - 01 </t>
  </si>
  <si>
    <t>KIT 1 Central Alarme Incêndio 12 Setores + 6 Botoeiras + 2 Sirenes + 1 Sinalizador + 1 Bateria</t>
  </si>
  <si>
    <t xml:space="preserve"> 00034640 </t>
  </si>
  <si>
    <t>CAIXA D'AGUA EM POLIETILENO 2000 LITROS, COM TAMPA</t>
  </si>
  <si>
    <t xml:space="preserve"> 88243 </t>
  </si>
  <si>
    <t>AJUDANTE ESPECIALIZADO COM ENCARGOS COMPLEMENTARES</t>
  </si>
  <si>
    <t xml:space="preserve"> 00011256 </t>
  </si>
  <si>
    <t>CAIXA DE PASSAGEM N 5, DE SOBREPOR, PADRAO TELEBRAS, DIMENSOES 80 X 80 X *12* CM, EM CHAPA DE ACO GALVANIZADO</t>
  </si>
  <si>
    <t xml:space="preserve"> 00003148 </t>
  </si>
  <si>
    <t>FITA VEDA ROSCA EM ROLOS DE 18 MM X 50 M (L X C)</t>
  </si>
  <si>
    <t xml:space="preserve"> 00006011 </t>
  </si>
  <si>
    <t>REGISTRO GAVETA BRUTO EM LATAO FORJADO, BITOLA 2 1/2 " (REF 1509)</t>
  </si>
  <si>
    <t xml:space="preserve"> 00010899 </t>
  </si>
  <si>
    <t>ADAPTADOR, EM LATAO, ENGATE RAPIDO 2 1/2" X ROSCA INTERNA 5 FIOS 2 1/2",  PARA INSTALACAO PREDIAL DE COMBATE A INCENDIO</t>
  </si>
  <si>
    <t xml:space="preserve"> 00004350 </t>
  </si>
  <si>
    <t>BUCHA DE NYLON, DIAMETRO DO FURO 8 MM, COMPRIMENTO 40 MM, COM PARAFUSO DE ROSCA SOBERBA, CABECA CHATA, FENDA SIMPLES, 4,8 X 50 MM</t>
  </si>
  <si>
    <t xml:space="preserve"> 00020963 </t>
  </si>
  <si>
    <t>CAIXA DE INCENDIO/ABRIGO PARA MANGUEIRA, DE SOBREPOR/EXTERNA, COM 90 X 60 X 17 CM, EM CHAPA DE ACO, PORTA COM VENTILACAO, VISOR COM A INSCRICAO "INCENDIO", SUPORTE/CESTA INTERNA PARA A MANGUEIRA, PINTURA ELETROSTATICA VERMELHA</t>
  </si>
  <si>
    <t xml:space="preserve"> 00020971 </t>
  </si>
  <si>
    <t>CHAVE DUPLA PARA CONEXOES TIPO STORZ, ENGATE RAPIDO 1 1/2" X 2 1/2", EM LATAO, PARA INSTALACAO PREDIAL COMBATE A INCENDIO</t>
  </si>
  <si>
    <t xml:space="preserve"> 00037555 </t>
  </si>
  <si>
    <t>ESGUICHO JATO REGULAVEL, TIPO ELKHART, ENGATE RAPIDO 2 1/2", PARA COMBATE A INCENDIO</t>
  </si>
  <si>
    <t xml:space="preserve"> 00021030 </t>
  </si>
  <si>
    <t>MANGUEIRA DE INCENDIO, TIPO 1, DE 1 1/2", COMPRIMENTO = 20 M, TECIDO EM FIO DE POLIESTER E TUBO INTERNO EM BORRACHA SINTETICA, COM UNIOES ENGATE RAPIDO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</si>
  <si>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</si>
  <si>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</si>
  <si>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00010405 </t>
  </si>
  <si>
    <t>VALVULA DE RETENCAO HORIZONTAL, DE BRONZE (PN-25), 2 1/2", 400 PSI, TAMPA DE PORCA DE UNIAO, EXTREMIDADES COM ROSCA</t>
  </si>
  <si>
    <t xml:space="preserve"> 00003146 </t>
  </si>
  <si>
    <t>FITA VEDA ROSCA EM ROLOS DE 18 MM X 10 M (L X C)</t>
  </si>
  <si>
    <t xml:space="preserve"> 00012899 </t>
  </si>
  <si>
    <t>MANOMETRO COM CAIXA EM ACO PINTADO, ESCALA *10* KGF/CM2 (*10* BAR), DIAMETRO NOMINAL DE *63* MM, CONEXAO DE 1/4"</t>
  </si>
  <si>
    <t xml:space="preserve"> 00007307 </t>
  </si>
  <si>
    <t>FUNDO ANTICORROSIVO PARA METAIS FERROSOS (ZARCAO)</t>
  </si>
  <si>
    <t xml:space="preserve"> 00009889 </t>
  </si>
  <si>
    <t>UNIAO DE FERRO GALVANIZADO, COM ROSCA BSP, COM ASSENTO PLANO, DE 2 1/2"</t>
  </si>
  <si>
    <t xml:space="preserve"> 00039798 </t>
  </si>
  <si>
    <t>QUADRO DE DISTRIBUICAO, SEM BARRAMENTO, EM PVC, DE EMBUTIR, PARA 36 DISJUNTORES DIN</t>
  </si>
  <si>
    <t xml:space="preserve"> 00001021 </t>
  </si>
  <si>
    <t>CABO DE COBRE, FLEXIVEL, CLASSE 4 OU 5, ISOLACAO EM PVC/A, ANTICHAMA BWF-B, COBERTURA PVC-ST1, ANTICHAMA BWF-B, 1 CONDUTOR, 0,6/1 KV, SECAO NOMINAL 4 MM2</t>
  </si>
  <si>
    <t xml:space="preserve"> 00012359 </t>
  </si>
  <si>
    <t>RELE TERMICO BIMETAL PARA USO EM MOTORES TRIFASICOS, TENSAO 380 V, POTENCIA ATE 15 CV, CORRENTE NOMINAL MAXIMA 22 A</t>
  </si>
  <si>
    <t xml:space="preserve"> 00001619 </t>
  </si>
  <si>
    <t>CONTATOR TRIPOLAR, CORRENTE DE 25 A, TENSAO NOMINAL DE *500* V, CATEGORIA AC-2 E AC-3</t>
  </si>
  <si>
    <t xml:space="preserve"> 00007287 </t>
  </si>
  <si>
    <t>TINTA A OLEO BRILHANTE PARA MADEIRA E METAIS</t>
  </si>
  <si>
    <t>GL</t>
  </si>
  <si>
    <t xml:space="preserve"> 00005318 </t>
  </si>
  <si>
    <t>SOLVENTE DILUENTE A BASE DE AGUARRAS</t>
  </si>
  <si>
    <t xml:space="preserve"> 00007691 </t>
  </si>
  <si>
    <t>TUBO ACO GALVANIZADO COM COSTURA, CLASSE MEDIA, DN 1/2", E = *2,65* MM, PESO *1,22* KG/M (NBR 5580)</t>
  </si>
  <si>
    <t>15.</t>
  </si>
  <si>
    <t xml:space="preserve"> 15.1</t>
  </si>
  <si>
    <t xml:space="preserve"> 94969 </t>
  </si>
  <si>
    <t>CONCRETO FCK = 15MPA, TRAÇO 1:3,4:3,5 (CIMENTO/ AREIA MÉDIA/ BRITA 1)  - PREPARO MECÂNICO COM BETONEIRA 600 L. AF_07/2016</t>
  </si>
  <si>
    <t xml:space="preserve"> 92270 </t>
  </si>
  <si>
    <t>FABRICAÇÃO DE FÔRMA PARA VIGAS, COM MADEIRA SERRADA, E = 25 MM. AF_12/2015</t>
  </si>
  <si>
    <t xml:space="preserve"> 92793 </t>
  </si>
  <si>
    <t>CORTE E DOBRA DE AÇO CA-50, DIÂMETRO DE 8,0 MM, UTILIZADO EM ESTRUTURAS DIVERSAS, EXCETO LAJES. AF_12/2015</t>
  </si>
  <si>
    <t xml:space="preserve"> 94970 </t>
  </si>
  <si>
    <t>CONCRETO FCK = 20MPA, TRAÇO 1:2,7:3 (CIMENTO/ AREIA MÉDIA/ BRITA 1)  - PREPARO MECÂNICO COM BETONEIRA 600 L. AF_07/2016</t>
  </si>
  <si>
    <t xml:space="preserve"> 15.7 </t>
  </si>
  <si>
    <t xml:space="preserve"> 95606 </t>
  </si>
  <si>
    <t>UMIDIFICAÇÃO DE MATERIAL PARA VALAS COM CAMINHÃO PIPA 10000L. AF_11/2016</t>
  </si>
  <si>
    <t xml:space="preserve"> 15.10</t>
  </si>
  <si>
    <t xml:space="preserve"> 87316 </t>
  </si>
  <si>
    <t>ARGAMASSA TRAÇO 1:4 (EM VOLUME DE CIMENTO E AREIA GROSSA ÚMIDA) PARA CHAPISCO CONVENCIONAL, PREPARO MECÂNICO COM BETONEIRA 400 L. AF_08/2019</t>
  </si>
  <si>
    <t xml:space="preserve"> 00004730 </t>
  </si>
  <si>
    <t>PEDRA DE MAO OU PEDRA RACHAO PARA ARRIMO/FUNDACAO (POSTO PEDREIRA/FORNECEDOR, SEM FRETE)</t>
  </si>
  <si>
    <t xml:space="preserve"> 90586 </t>
  </si>
  <si>
    <t>VIBRADOR DE IMERSÃO, DIÂMETRO DE PONTEIRA 45MM, MOTOR ELÉTRICO TRIFÁSICO POTÊNCIA DE 2 CV - CHP DIURNO. AF_06/2015</t>
  </si>
  <si>
    <t xml:space="preserve"> 92792 </t>
  </si>
  <si>
    <t>CORTE E DOBRA DE AÇO CA-50, DIÂMETRO DE 6,3 MM, UTILIZADO EM ESTRUTURAS DIVERSAS, EXCETO LAJES. AF_12/2015</t>
  </si>
  <si>
    <t xml:space="preserve"> 00004509 </t>
  </si>
  <si>
    <t>TABUA DE MADEIRA NAO APARELHADA *2,5 X 10 CM (1 X 4 ") PINUS, MISTA OU EQUIVALENTE DA REGIAO</t>
  </si>
  <si>
    <t xml:space="preserve"> 00007319 </t>
  </si>
  <si>
    <t>TINTA ASFALTICA IMPERMEABILIZANTE DISPERSA EM AGUA, PARA MATERIAIS CIMENTICIOS</t>
  </si>
  <si>
    <t xml:space="preserve"> TJAM - CONST 411 </t>
  </si>
  <si>
    <t>ESPIA 5/16"</t>
  </si>
  <si>
    <t>m.linear</t>
  </si>
  <si>
    <t xml:space="preserve"> TJAM - CONST 410 </t>
  </si>
  <si>
    <t>PERFIL "L" 1-1/2" (38MM) 1/8" (3,1MM)</t>
  </si>
  <si>
    <t>kg</t>
  </si>
  <si>
    <t xml:space="preserve"> TJAM - CONST 409 </t>
  </si>
  <si>
    <t>PERFIL "U" 50x200x50 #4,76 MM</t>
  </si>
  <si>
    <t xml:space="preserve"> 00025957 </t>
  </si>
  <si>
    <t>MONTADOR DE ESTRUTURAS METALICAS</t>
  </si>
  <si>
    <t xml:space="preserve"> p9824 (2) </t>
  </si>
  <si>
    <t>SERVENTE</t>
  </si>
  <si>
    <t xml:space="preserve"> 00006111 </t>
  </si>
  <si>
    <t>SERVENTE DE OBRAS</t>
  </si>
  <si>
    <t>16.</t>
  </si>
  <si>
    <t xml:space="preserve"> 00000003 </t>
  </si>
  <si>
    <t>ACIDO MURIATICO, DILUICAO 10% A 12% PARA USO EM LIMPEZA</t>
  </si>
  <si>
    <t xml:space="preserve"> TJAM/CONST - 384</t>
  </si>
  <si>
    <t>EQUIPAMENTO</t>
  </si>
  <si>
    <t xml:space="preserve"> 4.3</t>
  </si>
  <si>
    <t xml:space="preserve"> 4.4 </t>
  </si>
  <si>
    <t xml:space="preserve"> 4.6</t>
  </si>
  <si>
    <t xml:space="preserve"> 4.7</t>
  </si>
  <si>
    <t xml:space="preserve"> 7.7 </t>
  </si>
  <si>
    <t xml:space="preserve"> 7.8</t>
  </si>
  <si>
    <t xml:space="preserve"> 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</si>
</sst>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"/>
    <numFmt numFmtId="165" formatCode="#,##0.0000000"/>
    <numFmt numFmtId="166" formatCode="#,##0.0000"/>
  </numFmts>
  <fonts count="24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name val="Arial"/>
      <family val="2"/>
      <charset val="1"/>
    </font>
    <font>
      <i/>
      <sz val="11"/>
      <color rgb="FF7F7F7F"/>
      <name val="Calibri"/>
      <family val="2"/>
      <charset val="1"/>
    </font>
    <font>
      <b/>
      <sz val="14"/>
      <color rgb="FF000000"/>
      <name val="Arial"/>
      <family val="2"/>
      <charset val="1"/>
    </font>
    <font>
      <b/>
      <sz val="12"/>
      <name val="Arial"/>
      <family val="1"/>
      <charset val="1"/>
    </font>
    <font>
      <b/>
      <sz val="14"/>
      <name val="Arial"/>
      <family val="2"/>
      <charset val="1"/>
    </font>
    <font>
      <b/>
      <sz val="12"/>
      <color rgb="FF000000"/>
      <name val="Arial"/>
      <family val="1"/>
      <charset val="1"/>
    </font>
    <font>
      <i/>
      <sz val="12"/>
      <color rgb="FF000000"/>
      <name val="Arial"/>
      <family val="2"/>
      <charset val="1"/>
    </font>
    <font>
      <sz val="12"/>
      <color rgb="FF000000"/>
      <name val="Arial"/>
      <family val="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i/>
      <sz val="14"/>
      <color rgb="FF000000"/>
      <name val="Arial"/>
      <family val="2"/>
      <charset val="1"/>
    </font>
    <font>
      <b/>
      <sz val="11"/>
      <name val="Arial"/>
      <family val="1"/>
      <charset val="1"/>
    </font>
    <font>
      <b/>
      <sz val="11"/>
      <name val="Arial"/>
      <family val="2"/>
      <charset val="1"/>
    </font>
    <font>
      <b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  <font>
      <sz val="10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CE6F2"/>
        <bgColor rgb="FFD8ECF6"/>
      </patternFill>
    </fill>
    <fill>
      <patternFill patternType="solid">
        <fgColor rgb="FFFCD5B5"/>
        <bgColor rgb="FFFFCCCC"/>
      </patternFill>
    </fill>
    <fill>
      <patternFill patternType="solid">
        <fgColor rgb="FFB9CDE5"/>
        <bgColor rgb="FFCCCCCC"/>
      </patternFill>
    </fill>
    <fill>
      <patternFill patternType="solid">
        <fgColor rgb="FFD8ECF6"/>
        <bgColor rgb="FFDCE6F2"/>
      </patternFill>
    </fill>
    <fill>
      <patternFill patternType="solid">
        <fgColor rgb="FFEFEFEF"/>
        <bgColor rgb="FFDFF0D8"/>
      </patternFill>
    </fill>
    <fill>
      <patternFill patternType="solid">
        <fgColor rgb="FFDFF0D8"/>
        <bgColor rgb="FFD8ECF6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/>
      <top style="thick">
        <color auto="1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ck">
        <color auto="1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9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/>
    </xf>
    <xf numFmtId="4" fontId="0" fillId="0" borderId="0" xfId="0" applyNumberFormat="1"/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4" fontId="8" fillId="4" borderId="9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4" fontId="10" fillId="0" borderId="9" xfId="0" applyNumberFormat="1" applyFont="1" applyBorder="1" applyAlignment="1">
      <alignment horizontal="center" vertical="center"/>
    </xf>
    <xf numFmtId="4" fontId="10" fillId="4" borderId="9" xfId="0" applyNumberFormat="1" applyFont="1" applyFill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/>
    <xf numFmtId="0" fontId="11" fillId="0" borderId="10" xfId="0" applyFont="1" applyBorder="1"/>
    <xf numFmtId="0" fontId="11" fillId="4" borderId="10" xfId="0" applyFont="1" applyFill="1" applyBorder="1"/>
    <xf numFmtId="164" fontId="12" fillId="0" borderId="6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164" fontId="12" fillId="3" borderId="12" xfId="0" applyNumberFormat="1" applyFont="1" applyFill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vertical="center" wrapText="1"/>
    </xf>
    <xf numFmtId="2" fontId="14" fillId="0" borderId="5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left" vertical="top" wrapText="1"/>
    </xf>
    <xf numFmtId="0" fontId="16" fillId="3" borderId="5" xfId="0" applyFont="1" applyFill="1" applyBorder="1" applyAlignment="1">
      <alignment horizontal="center" vertical="top" wrapText="1"/>
    </xf>
    <xf numFmtId="0" fontId="16" fillId="3" borderId="5" xfId="0" applyFont="1" applyFill="1" applyBorder="1" applyAlignment="1">
      <alignment horizontal="center" vertical="center" wrapText="1"/>
    </xf>
    <xf numFmtId="2" fontId="16" fillId="3" borderId="5" xfId="0" applyNumberFormat="1" applyFont="1" applyFill="1" applyBorder="1" applyAlignment="1">
      <alignment horizontal="center" vertical="center" wrapText="1"/>
    </xf>
    <xf numFmtId="4" fontId="16" fillId="5" borderId="5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left" vertical="top" wrapText="1"/>
    </xf>
    <xf numFmtId="2" fontId="17" fillId="0" borderId="5" xfId="0" applyNumberFormat="1" applyFont="1" applyBorder="1" applyAlignment="1">
      <alignment horizontal="center" vertical="center" wrapText="1"/>
    </xf>
    <xf numFmtId="2" fontId="17" fillId="0" borderId="17" xfId="0" applyNumberFormat="1" applyFont="1" applyBorder="1" applyAlignment="1">
      <alignment horizontal="center" vertical="center" wrapText="1"/>
    </xf>
    <xf numFmtId="4" fontId="16" fillId="5" borderId="5" xfId="0" applyNumberFormat="1" applyFont="1" applyFill="1" applyBorder="1" applyAlignment="1">
      <alignment horizontal="center" vertical="top" wrapText="1"/>
    </xf>
    <xf numFmtId="2" fontId="17" fillId="0" borderId="18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4" fontId="16" fillId="6" borderId="5" xfId="0" applyNumberFormat="1" applyFont="1" applyFill="1" applyBorder="1" applyAlignment="1">
      <alignment horizontal="center" vertical="top" wrapText="1"/>
    </xf>
    <xf numFmtId="4" fontId="17" fillId="0" borderId="17" xfId="0" applyNumberFormat="1" applyFont="1" applyBorder="1" applyAlignment="1">
      <alignment horizontal="center" vertical="center" wrapText="1"/>
    </xf>
    <xf numFmtId="4" fontId="16" fillId="6" borderId="5" xfId="0" applyNumberFormat="1" applyFont="1" applyFill="1" applyBorder="1" applyAlignment="1">
      <alignment horizontal="center" vertical="center" wrapText="1"/>
    </xf>
    <xf numFmtId="4" fontId="17" fillId="0" borderId="18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left" vertical="top" wrapText="1"/>
    </xf>
    <xf numFmtId="0" fontId="16" fillId="3" borderId="5" xfId="0" applyFont="1" applyFill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right" vertical="top" wrapText="1"/>
    </xf>
    <xf numFmtId="0" fontId="17" fillId="0" borderId="18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wrapText="1"/>
    </xf>
    <xf numFmtId="0" fontId="18" fillId="0" borderId="19" xfId="0" applyFont="1" applyBorder="1" applyAlignment="1">
      <alignment horizontal="right" vertical="top" wrapText="1"/>
    </xf>
    <xf numFmtId="0" fontId="18" fillId="0" borderId="19" xfId="0" applyFont="1" applyBorder="1" applyAlignment="1">
      <alignment horizontal="left" vertical="top" wrapText="1"/>
    </xf>
    <xf numFmtId="4" fontId="17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top" wrapText="1"/>
    </xf>
    <xf numFmtId="4" fontId="17" fillId="0" borderId="17" xfId="0" applyNumberFormat="1" applyFont="1" applyBorder="1" applyAlignment="1">
      <alignment horizontal="center" vertical="center" wrapText="1"/>
    </xf>
    <xf numFmtId="4" fontId="17" fillId="0" borderId="18" xfId="0" applyNumberFormat="1" applyFont="1" applyBorder="1" applyAlignment="1">
      <alignment horizontal="center" vertical="center" wrapText="1"/>
    </xf>
    <xf numFmtId="164" fontId="12" fillId="0" borderId="20" xfId="0" applyNumberFormat="1" applyFont="1" applyBorder="1" applyAlignment="1">
      <alignment horizontal="center" vertical="center"/>
    </xf>
    <xf numFmtId="164" fontId="12" fillId="3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5" borderId="22" xfId="0" applyFont="1" applyFill="1" applyBorder="1" applyAlignment="1">
      <alignment horizontal="left" vertical="top" wrapText="1"/>
    </xf>
    <xf numFmtId="0" fontId="16" fillId="5" borderId="22" xfId="0" applyFont="1" applyFill="1" applyBorder="1" applyAlignment="1">
      <alignment horizontal="right" vertical="top" wrapText="1"/>
    </xf>
    <xf numFmtId="0" fontId="16" fillId="5" borderId="23" xfId="0" applyFont="1" applyFill="1" applyBorder="1" applyAlignment="1">
      <alignment horizontal="left" vertical="top" wrapText="1"/>
    </xf>
    <xf numFmtId="4" fontId="16" fillId="5" borderId="0" xfId="0" applyNumberFormat="1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right" vertical="top" wrapText="1"/>
    </xf>
    <xf numFmtId="0" fontId="14" fillId="0" borderId="22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right" vertical="top" wrapText="1"/>
    </xf>
    <xf numFmtId="0" fontId="17" fillId="3" borderId="22" xfId="0" applyFont="1" applyFill="1" applyBorder="1" applyAlignment="1">
      <alignment horizontal="left" vertical="top" wrapText="1"/>
    </xf>
    <xf numFmtId="0" fontId="17" fillId="3" borderId="22" xfId="0" applyFont="1" applyFill="1" applyBorder="1" applyAlignment="1">
      <alignment horizontal="right" vertical="top" wrapText="1"/>
    </xf>
    <xf numFmtId="0" fontId="17" fillId="3" borderId="22" xfId="0" applyFont="1" applyFill="1" applyBorder="1" applyAlignment="1">
      <alignment horizontal="center" vertical="top" wrapText="1"/>
    </xf>
    <xf numFmtId="165" fontId="17" fillId="3" borderId="22" xfId="0" applyNumberFormat="1" applyFont="1" applyFill="1" applyBorder="1" applyAlignment="1">
      <alignment horizontal="right" vertical="top" wrapText="1"/>
    </xf>
    <xf numFmtId="4" fontId="17" fillId="3" borderId="22" xfId="0" applyNumberFormat="1" applyFont="1" applyFill="1" applyBorder="1" applyAlignment="1">
      <alignment horizontal="right" vertical="top" wrapText="1"/>
    </xf>
    <xf numFmtId="0" fontId="18" fillId="0" borderId="22" xfId="0" applyFont="1" applyBorder="1" applyAlignment="1">
      <alignment horizontal="left" vertical="top" wrapText="1"/>
    </xf>
    <xf numFmtId="0" fontId="18" fillId="0" borderId="22" xfId="0" applyFont="1" applyBorder="1" applyAlignment="1">
      <alignment horizontal="right" vertical="top" wrapText="1"/>
    </xf>
    <xf numFmtId="0" fontId="18" fillId="0" borderId="22" xfId="0" applyFont="1" applyBorder="1" applyAlignment="1">
      <alignment horizontal="center" vertical="top" wrapText="1"/>
    </xf>
    <xf numFmtId="165" fontId="18" fillId="0" borderId="22" xfId="0" applyNumberFormat="1" applyFont="1" applyBorder="1" applyAlignment="1">
      <alignment horizontal="right" vertical="top" wrapText="1"/>
    </xf>
    <xf numFmtId="4" fontId="18" fillId="0" borderId="22" xfId="0" applyNumberFormat="1" applyFont="1" applyBorder="1" applyAlignment="1">
      <alignment horizontal="right" vertical="top" wrapText="1"/>
    </xf>
    <xf numFmtId="0" fontId="17" fillId="0" borderId="25" xfId="0" applyFont="1" applyBorder="1" applyAlignment="1">
      <alignment horizontal="left" vertical="top" wrapText="1"/>
    </xf>
    <xf numFmtId="0" fontId="22" fillId="3" borderId="22" xfId="0" applyFont="1" applyFill="1" applyBorder="1" applyAlignment="1">
      <alignment horizontal="left" vertical="top" wrapText="1"/>
    </xf>
    <xf numFmtId="166" fontId="18" fillId="0" borderId="22" xfId="0" applyNumberFormat="1" applyFont="1" applyBorder="1" applyAlignment="1">
      <alignment horizontal="right" vertical="top" wrapText="1"/>
    </xf>
    <xf numFmtId="4" fontId="16" fillId="5" borderId="0" xfId="0" applyNumberFormat="1" applyFont="1" applyFill="1" applyBorder="1" applyAlignment="1">
      <alignment horizontal="center" vertical="top" wrapText="1"/>
    </xf>
    <xf numFmtId="0" fontId="0" fillId="0" borderId="0" xfId="0"/>
    <xf numFmtId="0" fontId="18" fillId="0" borderId="26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right" vertical="top" wrapText="1"/>
    </xf>
    <xf numFmtId="0" fontId="18" fillId="0" borderId="26" xfId="0" applyFont="1" applyBorder="1" applyAlignment="1">
      <alignment horizontal="center" vertical="top" wrapText="1"/>
    </xf>
    <xf numFmtId="165" fontId="18" fillId="0" borderId="26" xfId="0" applyNumberFormat="1" applyFont="1" applyBorder="1" applyAlignment="1">
      <alignment horizontal="right" vertical="top" wrapText="1"/>
    </xf>
    <xf numFmtId="4" fontId="18" fillId="0" borderId="26" xfId="0" applyNumberFormat="1" applyFont="1" applyBorder="1" applyAlignment="1">
      <alignment horizontal="right" vertical="top" wrapText="1"/>
    </xf>
    <xf numFmtId="0" fontId="18" fillId="0" borderId="24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right" vertical="top" wrapText="1"/>
    </xf>
    <xf numFmtId="0" fontId="18" fillId="0" borderId="24" xfId="0" applyFont="1" applyBorder="1" applyAlignment="1">
      <alignment horizontal="center" vertical="top" wrapText="1"/>
    </xf>
    <xf numFmtId="165" fontId="18" fillId="0" borderId="24" xfId="0" applyNumberFormat="1" applyFont="1" applyBorder="1" applyAlignment="1">
      <alignment horizontal="right" vertical="top" wrapText="1"/>
    </xf>
    <xf numFmtId="4" fontId="18" fillId="0" borderId="24" xfId="0" applyNumberFormat="1" applyFont="1" applyBorder="1" applyAlignment="1">
      <alignment horizontal="right" vertical="top" wrapText="1"/>
    </xf>
    <xf numFmtId="0" fontId="14" fillId="2" borderId="22" xfId="0" applyFont="1" applyFill="1" applyBorder="1" applyAlignment="1">
      <alignment horizontal="left" vertical="top" wrapText="1"/>
    </xf>
    <xf numFmtId="0" fontId="14" fillId="2" borderId="22" xfId="0" applyFont="1" applyFill="1" applyBorder="1" applyAlignment="1">
      <alignment horizontal="right" vertical="top" wrapText="1"/>
    </xf>
    <xf numFmtId="0" fontId="14" fillId="2" borderId="22" xfId="0" applyFont="1" applyFill="1" applyBorder="1" applyAlignment="1">
      <alignment horizontal="center" vertical="top" wrapText="1"/>
    </xf>
    <xf numFmtId="4" fontId="18" fillId="0" borderId="28" xfId="0" applyNumberFormat="1" applyFont="1" applyBorder="1" applyAlignment="1">
      <alignment horizontal="right" vertical="top" wrapText="1"/>
    </xf>
    <xf numFmtId="0" fontId="14" fillId="2" borderId="24" xfId="0" applyFont="1" applyFill="1" applyBorder="1" applyAlignment="1">
      <alignment horizontal="right" vertical="top" wrapText="1"/>
    </xf>
    <xf numFmtId="0" fontId="18" fillId="0" borderId="0" xfId="0" applyFont="1" applyAlignment="1">
      <alignment horizontal="right" vertical="top" wrapText="1"/>
    </xf>
    <xf numFmtId="4" fontId="18" fillId="0" borderId="0" xfId="0" applyNumberFormat="1" applyFont="1" applyAlignment="1">
      <alignment horizontal="right" vertical="top" wrapText="1"/>
    </xf>
    <xf numFmtId="4" fontId="16" fillId="5" borderId="22" xfId="0" applyNumberFormat="1" applyFont="1" applyFill="1" applyBorder="1" applyAlignment="1">
      <alignment horizontal="right" vertical="top" wrapText="1"/>
    </xf>
    <xf numFmtId="0" fontId="17" fillId="0" borderId="0" xfId="0" applyFont="1" applyBorder="1" applyAlignment="1">
      <alignment horizontal="left" vertical="top" wrapText="1"/>
    </xf>
    <xf numFmtId="0" fontId="17" fillId="5" borderId="0" xfId="0" applyFont="1" applyFill="1" applyBorder="1" applyAlignment="1">
      <alignment horizontal="left" vertical="top" wrapText="1"/>
    </xf>
    <xf numFmtId="0" fontId="16" fillId="5" borderId="0" xfId="0" applyFont="1" applyFill="1" applyBorder="1" applyAlignment="1">
      <alignment horizontal="left" vertical="top" wrapText="1"/>
    </xf>
    <xf numFmtId="0" fontId="18" fillId="7" borderId="22" xfId="0" applyFont="1" applyFill="1" applyBorder="1" applyAlignment="1">
      <alignment horizontal="left" vertical="top" wrapText="1"/>
    </xf>
    <xf numFmtId="0" fontId="18" fillId="7" borderId="22" xfId="0" applyFont="1" applyFill="1" applyBorder="1" applyAlignment="1">
      <alignment horizontal="right" vertical="top" wrapText="1"/>
    </xf>
    <xf numFmtId="0" fontId="18" fillId="7" borderId="22" xfId="0" applyFont="1" applyFill="1" applyBorder="1" applyAlignment="1">
      <alignment horizontal="center" vertical="top" wrapText="1"/>
    </xf>
    <xf numFmtId="165" fontId="18" fillId="7" borderId="22" xfId="0" applyNumberFormat="1" applyFont="1" applyFill="1" applyBorder="1" applyAlignment="1">
      <alignment horizontal="right" vertical="top" wrapText="1"/>
    </xf>
    <xf numFmtId="4" fontId="18" fillId="7" borderId="22" xfId="0" applyNumberFormat="1" applyFont="1" applyFill="1" applyBorder="1" applyAlignment="1">
      <alignment horizontal="right" vertical="top" wrapText="1"/>
    </xf>
    <xf numFmtId="0" fontId="23" fillId="0" borderId="0" xfId="0" applyFont="1" applyAlignment="1">
      <alignment horizontal="right" vertical="top" wrapText="1"/>
    </xf>
    <xf numFmtId="165" fontId="23" fillId="0" borderId="0" xfId="0" applyNumberFormat="1" applyFont="1" applyAlignment="1">
      <alignment horizontal="right" vertical="top" wrapText="1"/>
    </xf>
    <xf numFmtId="4" fontId="23" fillId="0" borderId="0" xfId="0" applyNumberFormat="1" applyFont="1" applyAlignment="1">
      <alignment horizontal="right" vertical="top" wrapText="1"/>
    </xf>
    <xf numFmtId="0" fontId="23" fillId="2" borderId="0" xfId="0" applyFont="1" applyFill="1" applyAlignment="1">
      <alignment horizontal="right" vertical="top" wrapText="1"/>
    </xf>
    <xf numFmtId="165" fontId="23" fillId="2" borderId="0" xfId="0" applyNumberFormat="1" applyFont="1" applyFill="1" applyAlignment="1">
      <alignment horizontal="right" vertical="top" wrapText="1"/>
    </xf>
    <xf numFmtId="4" fontId="23" fillId="2" borderId="0" xfId="0" applyNumberFormat="1" applyFont="1" applyFill="1" applyAlignment="1">
      <alignment horizontal="right" vertical="top" wrapText="1"/>
    </xf>
    <xf numFmtId="0" fontId="17" fillId="8" borderId="25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right" vertical="top" wrapText="1"/>
    </xf>
    <xf numFmtId="4" fontId="18" fillId="2" borderId="0" xfId="0" applyNumberFormat="1" applyFont="1" applyFill="1" applyAlignment="1">
      <alignment horizontal="right" vertical="top" wrapText="1"/>
    </xf>
    <xf numFmtId="0" fontId="18" fillId="0" borderId="22" xfId="1" applyFont="1" applyBorder="1" applyAlignment="1">
      <alignment horizontal="left" vertical="top" wrapText="1"/>
    </xf>
    <xf numFmtId="0" fontId="18" fillId="0" borderId="22" xfId="1" applyFont="1" applyBorder="1" applyAlignment="1">
      <alignment horizontal="right" vertical="top" wrapText="1"/>
    </xf>
    <xf numFmtId="0" fontId="18" fillId="0" borderId="22" xfId="1" applyFont="1" applyBorder="1" applyAlignment="1">
      <alignment horizontal="center" vertical="top" wrapText="1"/>
    </xf>
    <xf numFmtId="165" fontId="18" fillId="0" borderId="22" xfId="1" applyNumberFormat="1" applyFont="1" applyBorder="1" applyAlignment="1">
      <alignment horizontal="right" vertical="top" wrapText="1"/>
    </xf>
    <xf numFmtId="4" fontId="18" fillId="0" borderId="22" xfId="1" applyNumberFormat="1" applyFont="1" applyBorder="1" applyAlignment="1">
      <alignment horizontal="right" vertical="top" wrapText="1"/>
    </xf>
    <xf numFmtId="0" fontId="18" fillId="0" borderId="29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right" vertical="top" wrapText="1"/>
    </xf>
    <xf numFmtId="0" fontId="18" fillId="0" borderId="29" xfId="0" applyFont="1" applyBorder="1" applyAlignment="1">
      <alignment horizontal="center" vertical="top" wrapText="1"/>
    </xf>
    <xf numFmtId="165" fontId="18" fillId="0" borderId="29" xfId="0" applyNumberFormat="1" applyFont="1" applyBorder="1" applyAlignment="1">
      <alignment horizontal="right" vertical="top" wrapText="1"/>
    </xf>
    <xf numFmtId="4" fontId="18" fillId="0" borderId="29" xfId="0" applyNumberFormat="1" applyFont="1" applyBorder="1" applyAlignment="1">
      <alignment horizontal="righ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4" fontId="16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right" vertical="top" wrapText="1"/>
    </xf>
    <xf numFmtId="0" fontId="18" fillId="0" borderId="0" xfId="0" applyFont="1" applyBorder="1" applyAlignment="1">
      <alignment horizontal="center" vertical="top" wrapText="1"/>
    </xf>
    <xf numFmtId="165" fontId="18" fillId="0" borderId="0" xfId="0" applyNumberFormat="1" applyFont="1" applyBorder="1" applyAlignment="1">
      <alignment horizontal="right" vertical="top" wrapText="1"/>
    </xf>
    <xf numFmtId="4" fontId="18" fillId="0" borderId="0" xfId="0" applyNumberFormat="1" applyFont="1" applyBorder="1" applyAlignment="1">
      <alignment horizontal="right" vertical="top" wrapText="1"/>
    </xf>
    <xf numFmtId="0" fontId="17" fillId="0" borderId="22" xfId="0" applyFont="1" applyFill="1" applyBorder="1" applyAlignment="1">
      <alignment horizontal="left" vertical="top" wrapText="1"/>
    </xf>
    <xf numFmtId="0" fontId="17" fillId="0" borderId="22" xfId="0" applyFont="1" applyFill="1" applyBorder="1" applyAlignment="1">
      <alignment horizontal="right" vertical="top" wrapText="1"/>
    </xf>
    <xf numFmtId="0" fontId="17" fillId="0" borderId="22" xfId="0" applyFont="1" applyFill="1" applyBorder="1" applyAlignment="1">
      <alignment horizontal="center" vertical="top" wrapText="1"/>
    </xf>
    <xf numFmtId="165" fontId="17" fillId="0" borderId="22" xfId="0" applyNumberFormat="1" applyFont="1" applyFill="1" applyBorder="1" applyAlignment="1">
      <alignment horizontal="right" vertical="top" wrapText="1"/>
    </xf>
    <xf numFmtId="4" fontId="17" fillId="0" borderId="22" xfId="0" applyNumberFormat="1" applyFont="1" applyFill="1" applyBorder="1" applyAlignment="1">
      <alignment horizontal="right" vertical="top" wrapText="1"/>
    </xf>
    <xf numFmtId="0" fontId="2" fillId="0" borderId="1" xfId="1" applyFont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1" applyFont="1" applyBorder="1" applyAlignment="1" applyProtection="1">
      <alignment horizontal="center" vertical="center" wrapText="1"/>
    </xf>
    <xf numFmtId="4" fontId="0" fillId="0" borderId="0" xfId="0" applyNumberFormat="1" applyBorder="1" applyAlignment="1">
      <alignment horizontal="center"/>
    </xf>
    <xf numFmtId="0" fontId="11" fillId="2" borderId="14" xfId="1" applyFont="1" applyFill="1" applyBorder="1" applyAlignment="1" applyProtection="1">
      <alignment horizontal="center" vertical="center" wrapText="1"/>
    </xf>
    <xf numFmtId="0" fontId="12" fillId="0" borderId="4" xfId="1" applyFont="1" applyBorder="1" applyAlignment="1" applyProtection="1">
      <alignment horizontal="center"/>
    </xf>
    <xf numFmtId="0" fontId="12" fillId="3" borderId="11" xfId="1" applyFont="1" applyFill="1" applyBorder="1" applyAlignment="1" applyProtection="1">
      <alignment horizontal="center"/>
    </xf>
    <xf numFmtId="0" fontId="11" fillId="2" borderId="8" xfId="1" applyFont="1" applyFill="1" applyBorder="1" applyAlignment="1" applyProtection="1">
      <alignment horizontal="center" vertical="center" wrapText="1"/>
    </xf>
    <xf numFmtId="0" fontId="14" fillId="2" borderId="15" xfId="1" applyFont="1" applyFill="1" applyBorder="1" applyAlignment="1" applyProtection="1">
      <alignment horizontal="center" vertical="top" wrapText="1"/>
    </xf>
    <xf numFmtId="0" fontId="15" fillId="0" borderId="9" xfId="1" applyFont="1" applyBorder="1" applyAlignment="1" applyProtection="1">
      <alignment horizontal="center" vertical="center" wrapText="1"/>
    </xf>
    <xf numFmtId="0" fontId="12" fillId="3" borderId="4" xfId="1" applyFont="1" applyFill="1" applyBorder="1" applyAlignment="1" applyProtection="1">
      <alignment horizontal="center"/>
    </xf>
    <xf numFmtId="0" fontId="20" fillId="2" borderId="9" xfId="1" applyFont="1" applyFill="1" applyBorder="1" applyAlignment="1" applyProtection="1">
      <alignment horizontal="center" vertical="center" wrapText="1"/>
    </xf>
    <xf numFmtId="0" fontId="21" fillId="2" borderId="14" xfId="1" applyFont="1" applyFill="1" applyBorder="1" applyAlignment="1" applyProtection="1">
      <alignment horizontal="center" vertical="center" wrapText="1"/>
    </xf>
    <xf numFmtId="0" fontId="0" fillId="0" borderId="21" xfId="0" applyBorder="1" applyAlignment="1">
      <alignment horizontal="center"/>
    </xf>
    <xf numFmtId="0" fontId="15" fillId="0" borderId="21" xfId="1" applyFont="1" applyBorder="1" applyAlignment="1" applyProtection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wrapText="1"/>
    </xf>
    <xf numFmtId="0" fontId="16" fillId="5" borderId="22" xfId="0" applyFont="1" applyFill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7" fillId="3" borderId="22" xfId="0" applyFont="1" applyFill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 wrapText="1"/>
    </xf>
    <xf numFmtId="166" fontId="18" fillId="0" borderId="22" xfId="0" applyNumberFormat="1" applyFont="1" applyBorder="1" applyAlignment="1">
      <alignment horizontal="right" vertical="top" wrapText="1"/>
    </xf>
    <xf numFmtId="0" fontId="18" fillId="0" borderId="26" xfId="0" applyFont="1" applyBorder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4" fillId="2" borderId="22" xfId="0" applyFont="1" applyFill="1" applyBorder="1" applyAlignment="1">
      <alignment horizontal="left" vertical="top" wrapText="1"/>
    </xf>
    <xf numFmtId="0" fontId="18" fillId="7" borderId="22" xfId="0" applyFont="1" applyFill="1" applyBorder="1" applyAlignment="1">
      <alignment horizontal="left" vertical="top" wrapText="1"/>
    </xf>
    <xf numFmtId="0" fontId="18" fillId="0" borderId="22" xfId="1" applyFont="1" applyBorder="1" applyAlignment="1">
      <alignment horizontal="left" vertical="top" wrapText="1"/>
    </xf>
    <xf numFmtId="0" fontId="18" fillId="0" borderId="29" xfId="0" applyFont="1" applyBorder="1" applyAlignment="1">
      <alignment horizontal="left" vertical="top" wrapText="1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FF0D8"/>
      <rgbColor rgb="FFCCFFCC"/>
      <rgbColor rgb="FFEFEFEF"/>
      <rgbColor rgb="FFDDDDDD"/>
      <rgbColor rgb="FFFFCCCC"/>
      <rgbColor rgb="FFDCE6F2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33480</xdr:colOff>
      <xdr:row>0</xdr:row>
      <xdr:rowOff>45000</xdr:rowOff>
    </xdr:from>
    <xdr:to>
      <xdr:col>7</xdr:col>
      <xdr:colOff>1119960</xdr:colOff>
      <xdr:row>0</xdr:row>
      <xdr:rowOff>657000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982400" y="45000"/>
          <a:ext cx="1086480" cy="6120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1872360</xdr:colOff>
      <xdr:row>0</xdr:row>
      <xdr:rowOff>78480</xdr:rowOff>
    </xdr:from>
    <xdr:to>
      <xdr:col>3</xdr:col>
      <xdr:colOff>2879280</xdr:colOff>
      <xdr:row>0</xdr:row>
      <xdr:rowOff>884880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50080" y="78480"/>
          <a:ext cx="1006920" cy="8064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3021480</xdr:colOff>
      <xdr:row>0</xdr:row>
      <xdr:rowOff>100440</xdr:rowOff>
    </xdr:from>
    <xdr:to>
      <xdr:col>3</xdr:col>
      <xdr:colOff>3921480</xdr:colOff>
      <xdr:row>1</xdr:row>
      <xdr:rowOff>11160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541120" y="100440"/>
          <a:ext cx="900000" cy="7012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5"/>
  <sheetViews>
    <sheetView view="pageBreakPreview" zoomScale="85" zoomScaleNormal="100" zoomScalePageLayoutView="85" workbookViewId="0">
      <selection activeCell="M74" sqref="M74"/>
    </sheetView>
  </sheetViews>
  <sheetFormatPr defaultRowHeight="15.75" x14ac:dyDescent="0.25"/>
  <cols>
    <col min="1" max="1" width="11.5703125" style="1" customWidth="1"/>
    <col min="2" max="2" width="17" style="1" hidden="1" customWidth="1"/>
    <col min="3" max="3" width="8.85546875" style="1" hidden="1" customWidth="1"/>
    <col min="4" max="4" width="58.5703125" style="2" customWidth="1"/>
    <col min="5" max="5" width="9.140625" style="3" hidden="1" customWidth="1"/>
    <col min="6" max="6" width="11.140625" style="4" hidden="1" customWidth="1"/>
    <col min="7" max="7" width="3" style="4" hidden="1" customWidth="1"/>
    <col min="8" max="8" width="18.28515625" style="3" customWidth="1"/>
    <col min="9" max="9" width="22.5703125" customWidth="1"/>
    <col min="10" max="10" width="23.42578125" customWidth="1"/>
    <col min="11" max="11" width="23.85546875" customWidth="1"/>
    <col min="12" max="12" width="17.5703125" customWidth="1"/>
    <col min="13" max="13" width="17.140625" customWidth="1"/>
    <col min="14" max="14" width="18.140625" customWidth="1"/>
    <col min="15" max="1025" width="8.7109375" customWidth="1"/>
  </cols>
  <sheetData>
    <row r="1" spans="1:13" ht="52.5" customHeight="1" x14ac:dyDescent="0.25">
      <c r="A1" s="167" t="s">
        <v>0</v>
      </c>
      <c r="B1" s="167"/>
      <c r="C1" s="167"/>
      <c r="D1" s="167"/>
      <c r="E1" s="167"/>
      <c r="F1" s="167"/>
      <c r="G1" s="167"/>
      <c r="H1" s="167"/>
      <c r="I1" s="168" t="s">
        <v>1</v>
      </c>
      <c r="J1" s="168"/>
      <c r="K1" s="168"/>
    </row>
    <row r="2" spans="1:13" ht="20.25" customHeight="1" x14ac:dyDescent="0.25">
      <c r="A2" s="169" t="s">
        <v>2</v>
      </c>
      <c r="B2" s="169"/>
      <c r="C2" s="169"/>
      <c r="D2" s="169"/>
      <c r="E2" s="169"/>
      <c r="F2" s="169"/>
      <c r="G2" s="169"/>
      <c r="H2" s="169"/>
      <c r="I2" s="168"/>
      <c r="J2" s="168"/>
      <c r="K2" s="168"/>
    </row>
    <row r="3" spans="1:13" ht="21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9</v>
      </c>
      <c r="H3" s="8" t="s">
        <v>10</v>
      </c>
      <c r="I3" s="9" t="s">
        <v>11</v>
      </c>
      <c r="J3" s="9" t="s">
        <v>12</v>
      </c>
      <c r="K3" s="9" t="s">
        <v>13</v>
      </c>
    </row>
    <row r="4" spans="1:13" x14ac:dyDescent="0.25">
      <c r="A4" s="10" t="s">
        <v>14</v>
      </c>
      <c r="B4" s="11"/>
      <c r="C4" s="11"/>
      <c r="D4" s="11" t="s">
        <v>15</v>
      </c>
      <c r="E4" s="12"/>
      <c r="F4" s="13"/>
      <c r="G4" s="13"/>
      <c r="H4" s="14">
        <v>33860.97</v>
      </c>
      <c r="I4" s="15">
        <v>3224.43083723067</v>
      </c>
      <c r="J4" s="15">
        <v>16770.765545604201</v>
      </c>
      <c r="K4" s="15">
        <v>13865.7736171652</v>
      </c>
      <c r="L4" s="16"/>
    </row>
    <row r="5" spans="1:13" ht="25.5" hidden="1" customHeight="1" x14ac:dyDescent="0.25">
      <c r="A5" s="17" t="s">
        <v>16</v>
      </c>
      <c r="B5" s="18" t="s">
        <v>17</v>
      </c>
      <c r="C5" s="18" t="s">
        <v>18</v>
      </c>
      <c r="D5" s="19" t="s">
        <v>19</v>
      </c>
      <c r="E5" s="20" t="s">
        <v>20</v>
      </c>
      <c r="F5" s="21">
        <v>180</v>
      </c>
      <c r="G5" s="21">
        <v>84.6</v>
      </c>
      <c r="H5" s="22">
        <v>15228</v>
      </c>
      <c r="I5" s="23"/>
      <c r="J5" s="23"/>
      <c r="K5" s="23"/>
    </row>
    <row r="6" spans="1:13" ht="25.5" hidden="1" customHeight="1" x14ac:dyDescent="0.25">
      <c r="A6" s="17" t="s">
        <v>21</v>
      </c>
      <c r="B6" s="18" t="s">
        <v>22</v>
      </c>
      <c r="C6" s="18" t="s">
        <v>18</v>
      </c>
      <c r="D6" s="19" t="s">
        <v>23</v>
      </c>
      <c r="E6" s="20" t="s">
        <v>24</v>
      </c>
      <c r="F6" s="21">
        <v>3</v>
      </c>
      <c r="G6" s="21">
        <v>5107.12</v>
      </c>
      <c r="H6" s="22">
        <v>15321.36</v>
      </c>
      <c r="I6" s="23"/>
      <c r="J6" s="23"/>
      <c r="K6" s="23"/>
    </row>
    <row r="7" spans="1:13" ht="63.75" hidden="1" customHeight="1" x14ac:dyDescent="0.25">
      <c r="A7" s="17" t="s">
        <v>25</v>
      </c>
      <c r="B7" s="18" t="s">
        <v>26</v>
      </c>
      <c r="C7" s="18" t="s">
        <v>18</v>
      </c>
      <c r="D7" s="19" t="s">
        <v>27</v>
      </c>
      <c r="E7" s="20" t="s">
        <v>24</v>
      </c>
      <c r="F7" s="21">
        <v>3</v>
      </c>
      <c r="G7" s="21">
        <v>402.34</v>
      </c>
      <c r="H7" s="22">
        <v>1207.02</v>
      </c>
      <c r="I7" s="23"/>
      <c r="J7" s="23"/>
      <c r="K7" s="23"/>
    </row>
    <row r="8" spans="1:13" ht="15" hidden="1" customHeight="1" x14ac:dyDescent="0.25">
      <c r="A8" s="17" t="s">
        <v>28</v>
      </c>
      <c r="B8" s="18" t="s">
        <v>29</v>
      </c>
      <c r="C8" s="18" t="s">
        <v>30</v>
      </c>
      <c r="D8" s="19" t="s">
        <v>31</v>
      </c>
      <c r="E8" s="20" t="s">
        <v>32</v>
      </c>
      <c r="F8" s="21">
        <v>3</v>
      </c>
      <c r="G8" s="21">
        <v>701.53</v>
      </c>
      <c r="H8" s="22">
        <v>2104.59</v>
      </c>
      <c r="I8" s="23"/>
      <c r="J8" s="23"/>
      <c r="K8" s="23"/>
    </row>
    <row r="9" spans="1:13" ht="6" customHeight="1" x14ac:dyDescent="0.25">
      <c r="A9" s="17"/>
      <c r="B9" s="18"/>
      <c r="C9" s="18"/>
      <c r="D9" s="19"/>
      <c r="E9" s="20"/>
      <c r="F9" s="21"/>
      <c r="G9" s="21"/>
      <c r="H9" s="22"/>
      <c r="I9" s="24"/>
      <c r="J9" s="24"/>
      <c r="K9" s="24"/>
    </row>
    <row r="10" spans="1:13" x14ac:dyDescent="0.25">
      <c r="A10" s="10" t="s">
        <v>33</v>
      </c>
      <c r="B10" s="11"/>
      <c r="C10" s="11"/>
      <c r="D10" s="11" t="s">
        <v>34</v>
      </c>
      <c r="E10" s="12"/>
      <c r="F10" s="13"/>
      <c r="G10" s="13"/>
      <c r="H10" s="14">
        <v>2034.2</v>
      </c>
      <c r="I10" s="25">
        <f>H10</f>
        <v>2034.2</v>
      </c>
      <c r="J10" s="23"/>
      <c r="K10" s="23"/>
      <c r="M10" s="16"/>
    </row>
    <row r="11" spans="1:13" ht="15" hidden="1" customHeight="1" x14ac:dyDescent="0.25">
      <c r="A11" s="17" t="s">
        <v>35</v>
      </c>
      <c r="B11" s="18" t="s">
        <v>36</v>
      </c>
      <c r="C11" s="18" t="s">
        <v>18</v>
      </c>
      <c r="D11" s="19" t="s">
        <v>37</v>
      </c>
      <c r="E11" s="20" t="s">
        <v>38</v>
      </c>
      <c r="F11" s="21">
        <v>2</v>
      </c>
      <c r="G11" s="21">
        <v>300.98</v>
      </c>
      <c r="H11" s="22">
        <v>601.96</v>
      </c>
      <c r="I11" s="23"/>
      <c r="J11" s="23"/>
      <c r="K11" s="23"/>
    </row>
    <row r="12" spans="1:13" ht="38.25" hidden="1" customHeight="1" x14ac:dyDescent="0.25">
      <c r="A12" s="17" t="s">
        <v>39</v>
      </c>
      <c r="B12" s="18" t="s">
        <v>40</v>
      </c>
      <c r="C12" s="18" t="s">
        <v>18</v>
      </c>
      <c r="D12" s="19" t="s">
        <v>41</v>
      </c>
      <c r="E12" s="20" t="s">
        <v>42</v>
      </c>
      <c r="F12" s="21">
        <v>1</v>
      </c>
      <c r="G12" s="21">
        <v>1432.24</v>
      </c>
      <c r="H12" s="22">
        <v>1432.24</v>
      </c>
      <c r="I12" s="23"/>
      <c r="J12" s="23"/>
      <c r="K12" s="23"/>
    </row>
    <row r="13" spans="1:13" ht="6" customHeight="1" x14ac:dyDescent="0.25">
      <c r="A13" s="17"/>
      <c r="B13" s="18"/>
      <c r="C13" s="18"/>
      <c r="D13" s="19"/>
      <c r="E13" s="20"/>
      <c r="F13" s="21"/>
      <c r="G13" s="21"/>
      <c r="H13" s="22"/>
      <c r="I13" s="24"/>
      <c r="J13" s="23"/>
      <c r="K13" s="23"/>
    </row>
    <row r="14" spans="1:13" x14ac:dyDescent="0.25">
      <c r="A14" s="10" t="s">
        <v>43</v>
      </c>
      <c r="B14" s="11"/>
      <c r="C14" s="11"/>
      <c r="D14" s="11" t="s">
        <v>44</v>
      </c>
      <c r="E14" s="12"/>
      <c r="F14" s="13"/>
      <c r="G14" s="13"/>
      <c r="H14" s="14">
        <v>11996.04</v>
      </c>
      <c r="I14" s="25">
        <f>H14</f>
        <v>11996.04</v>
      </c>
      <c r="J14" s="23"/>
      <c r="K14" s="23"/>
    </row>
    <row r="15" spans="1:13" ht="25.5" hidden="1" customHeight="1" x14ac:dyDescent="0.25">
      <c r="A15" s="17" t="s">
        <v>45</v>
      </c>
      <c r="B15" s="18" t="s">
        <v>46</v>
      </c>
      <c r="C15" s="18" t="s">
        <v>18</v>
      </c>
      <c r="D15" s="19" t="s">
        <v>47</v>
      </c>
      <c r="E15" s="20" t="s">
        <v>38</v>
      </c>
      <c r="F15" s="21">
        <v>10.4</v>
      </c>
      <c r="G15" s="21">
        <v>6.06</v>
      </c>
      <c r="H15" s="22">
        <v>63.02</v>
      </c>
      <c r="I15" s="23"/>
      <c r="J15" s="23"/>
      <c r="K15" s="23"/>
    </row>
    <row r="16" spans="1:13" ht="25.5" hidden="1" customHeight="1" x14ac:dyDescent="0.25">
      <c r="A16" s="17" t="s">
        <v>48</v>
      </c>
      <c r="B16" s="18" t="s">
        <v>49</v>
      </c>
      <c r="C16" s="18" t="s">
        <v>18</v>
      </c>
      <c r="D16" s="19" t="s">
        <v>50</v>
      </c>
      <c r="E16" s="20" t="s">
        <v>51</v>
      </c>
      <c r="F16" s="21">
        <v>50.9</v>
      </c>
      <c r="G16" s="21">
        <v>81.14</v>
      </c>
      <c r="H16" s="22">
        <v>4130.0200000000004</v>
      </c>
      <c r="I16" s="23"/>
      <c r="J16" s="25"/>
      <c r="K16" s="23"/>
    </row>
    <row r="17" spans="1:11" ht="15" hidden="1" customHeight="1" x14ac:dyDescent="0.25">
      <c r="A17" s="17" t="s">
        <v>52</v>
      </c>
      <c r="B17" s="18" t="s">
        <v>53</v>
      </c>
      <c r="C17" s="18" t="s">
        <v>30</v>
      </c>
      <c r="D17" s="19" t="s">
        <v>54</v>
      </c>
      <c r="E17" s="20" t="s">
        <v>55</v>
      </c>
      <c r="F17" s="21">
        <v>150</v>
      </c>
      <c r="G17" s="21">
        <v>52.02</v>
      </c>
      <c r="H17" s="22">
        <v>7803</v>
      </c>
      <c r="I17" s="23"/>
      <c r="J17" s="25"/>
      <c r="K17" s="23"/>
    </row>
    <row r="18" spans="1:11" ht="6" customHeight="1" x14ac:dyDescent="0.25">
      <c r="A18" s="17"/>
      <c r="B18" s="18"/>
      <c r="C18" s="18"/>
      <c r="D18" s="19"/>
      <c r="E18" s="20"/>
      <c r="F18" s="21"/>
      <c r="G18" s="21"/>
      <c r="H18" s="22"/>
      <c r="I18" s="24"/>
      <c r="J18" s="25"/>
      <c r="K18" s="23"/>
    </row>
    <row r="19" spans="1:11" x14ac:dyDescent="0.25">
      <c r="A19" s="10" t="s">
        <v>56</v>
      </c>
      <c r="B19" s="11"/>
      <c r="C19" s="11"/>
      <c r="D19" s="11" t="s">
        <v>57</v>
      </c>
      <c r="E19" s="12"/>
      <c r="F19" s="13"/>
      <c r="G19" s="13"/>
      <c r="H19" s="14">
        <v>43851.91</v>
      </c>
      <c r="I19" s="25"/>
      <c r="J19" s="25">
        <f>H19</f>
        <v>43851.91</v>
      </c>
      <c r="K19" s="23"/>
    </row>
    <row r="20" spans="1:11" ht="25.5" hidden="1" customHeight="1" x14ac:dyDescent="0.25">
      <c r="A20" s="17" t="s">
        <v>58</v>
      </c>
      <c r="B20" s="18" t="s">
        <v>59</v>
      </c>
      <c r="C20" s="18" t="s">
        <v>18</v>
      </c>
      <c r="D20" s="19" t="s">
        <v>60</v>
      </c>
      <c r="E20" s="20" t="s">
        <v>51</v>
      </c>
      <c r="F20" s="21">
        <v>1.21</v>
      </c>
      <c r="G20" s="21">
        <v>475.95</v>
      </c>
      <c r="H20" s="22">
        <v>575.89</v>
      </c>
      <c r="I20" s="25"/>
      <c r="J20" s="25"/>
      <c r="K20" s="23"/>
    </row>
    <row r="21" spans="1:11" ht="25.5" hidden="1" customHeight="1" x14ac:dyDescent="0.25">
      <c r="A21" s="17" t="s">
        <v>61</v>
      </c>
      <c r="B21" s="18" t="s">
        <v>62</v>
      </c>
      <c r="C21" s="18" t="s">
        <v>18</v>
      </c>
      <c r="D21" s="19" t="s">
        <v>63</v>
      </c>
      <c r="E21" s="20" t="s">
        <v>51</v>
      </c>
      <c r="F21" s="21">
        <v>29.94</v>
      </c>
      <c r="G21" s="21">
        <v>85.74</v>
      </c>
      <c r="H21" s="22">
        <v>2567.0500000000002</v>
      </c>
      <c r="I21" s="25"/>
      <c r="J21" s="25"/>
      <c r="K21" s="23"/>
    </row>
    <row r="22" spans="1:11" ht="38.25" hidden="1" customHeight="1" x14ac:dyDescent="0.25">
      <c r="A22" s="17" t="s">
        <v>64</v>
      </c>
      <c r="B22" s="18" t="s">
        <v>65</v>
      </c>
      <c r="C22" s="18" t="s">
        <v>18</v>
      </c>
      <c r="D22" s="19" t="s">
        <v>66</v>
      </c>
      <c r="E22" s="20" t="s">
        <v>38</v>
      </c>
      <c r="F22" s="21">
        <v>29.94</v>
      </c>
      <c r="G22" s="21">
        <v>39.590000000000003</v>
      </c>
      <c r="H22" s="22">
        <v>1185.32</v>
      </c>
      <c r="I22" s="25"/>
      <c r="J22" s="25"/>
      <c r="K22" s="23"/>
    </row>
    <row r="23" spans="1:11" ht="25.5" hidden="1" customHeight="1" x14ac:dyDescent="0.25">
      <c r="A23" s="17" t="s">
        <v>67</v>
      </c>
      <c r="B23" s="18" t="s">
        <v>68</v>
      </c>
      <c r="C23" s="18" t="s">
        <v>18</v>
      </c>
      <c r="D23" s="19" t="s">
        <v>69</v>
      </c>
      <c r="E23" s="20" t="s">
        <v>38</v>
      </c>
      <c r="F23" s="21">
        <v>236.4</v>
      </c>
      <c r="G23" s="21">
        <v>0.46</v>
      </c>
      <c r="H23" s="22">
        <v>108.74</v>
      </c>
      <c r="I23" s="25"/>
      <c r="J23" s="25"/>
      <c r="K23" s="23"/>
    </row>
    <row r="24" spans="1:11" ht="38.25" hidden="1" customHeight="1" x14ac:dyDescent="0.25">
      <c r="A24" s="17" t="s">
        <v>70</v>
      </c>
      <c r="B24" s="18" t="s">
        <v>71</v>
      </c>
      <c r="C24" s="18" t="s">
        <v>18</v>
      </c>
      <c r="D24" s="19" t="s">
        <v>72</v>
      </c>
      <c r="E24" s="20" t="s">
        <v>51</v>
      </c>
      <c r="F24" s="21">
        <v>26.02</v>
      </c>
      <c r="G24" s="21">
        <v>65.260000000000005</v>
      </c>
      <c r="H24" s="22">
        <v>1698.06</v>
      </c>
      <c r="I24" s="25"/>
      <c r="J24" s="25"/>
      <c r="K24" s="23"/>
    </row>
    <row r="25" spans="1:11" ht="38.25" hidden="1" customHeight="1" x14ac:dyDescent="0.25">
      <c r="A25" s="17" t="s">
        <v>70</v>
      </c>
      <c r="B25" s="18" t="s">
        <v>73</v>
      </c>
      <c r="C25" s="18" t="s">
        <v>18</v>
      </c>
      <c r="D25" s="19" t="s">
        <v>74</v>
      </c>
      <c r="E25" s="20" t="s">
        <v>38</v>
      </c>
      <c r="F25" s="21">
        <v>67.84</v>
      </c>
      <c r="G25" s="21">
        <v>59.4</v>
      </c>
      <c r="H25" s="22">
        <v>4029.69</v>
      </c>
      <c r="I25" s="25"/>
      <c r="J25" s="25"/>
      <c r="K25" s="23"/>
    </row>
    <row r="26" spans="1:11" ht="25.5" hidden="1" customHeight="1" x14ac:dyDescent="0.25">
      <c r="A26" s="17" t="s">
        <v>75</v>
      </c>
      <c r="B26" s="18" t="s">
        <v>76</v>
      </c>
      <c r="C26" s="18" t="s">
        <v>18</v>
      </c>
      <c r="D26" s="19" t="s">
        <v>77</v>
      </c>
      <c r="E26" s="20" t="s">
        <v>51</v>
      </c>
      <c r="F26" s="21">
        <v>20.420000000000002</v>
      </c>
      <c r="G26" s="21">
        <v>456.26</v>
      </c>
      <c r="H26" s="22">
        <v>9316.82</v>
      </c>
      <c r="I26" s="25"/>
      <c r="J26" s="25"/>
      <c r="K26" s="23"/>
    </row>
    <row r="27" spans="1:11" ht="38.25" hidden="1" customHeight="1" x14ac:dyDescent="0.25">
      <c r="A27" s="17" t="s">
        <v>75</v>
      </c>
      <c r="B27" s="18" t="s">
        <v>78</v>
      </c>
      <c r="C27" s="18" t="s">
        <v>18</v>
      </c>
      <c r="D27" s="19" t="s">
        <v>79</v>
      </c>
      <c r="E27" s="20" t="s">
        <v>38</v>
      </c>
      <c r="F27" s="21">
        <v>44</v>
      </c>
      <c r="G27" s="21">
        <v>84.03</v>
      </c>
      <c r="H27" s="22">
        <v>3697.32</v>
      </c>
      <c r="I27" s="25"/>
      <c r="J27" s="25"/>
      <c r="K27" s="23"/>
    </row>
    <row r="28" spans="1:11" ht="76.5" hidden="1" customHeight="1" x14ac:dyDescent="0.25">
      <c r="A28" s="17" t="s">
        <v>80</v>
      </c>
      <c r="B28" s="18" t="s">
        <v>81</v>
      </c>
      <c r="C28" s="18" t="s">
        <v>18</v>
      </c>
      <c r="D28" s="19" t="s">
        <v>82</v>
      </c>
      <c r="E28" s="20" t="s">
        <v>38</v>
      </c>
      <c r="F28" s="21">
        <v>323.57</v>
      </c>
      <c r="G28" s="21">
        <v>34.32</v>
      </c>
      <c r="H28" s="22">
        <v>11104.92</v>
      </c>
      <c r="I28" s="25"/>
      <c r="J28" s="25"/>
      <c r="K28" s="23"/>
    </row>
    <row r="29" spans="1:11" ht="51" hidden="1" customHeight="1" x14ac:dyDescent="0.25">
      <c r="A29" s="17" t="s">
        <v>83</v>
      </c>
      <c r="B29" s="18" t="s">
        <v>84</v>
      </c>
      <c r="C29" s="18" t="s">
        <v>18</v>
      </c>
      <c r="D29" s="19" t="s">
        <v>85</v>
      </c>
      <c r="E29" s="20" t="s">
        <v>86</v>
      </c>
      <c r="F29" s="21">
        <v>1129.7</v>
      </c>
      <c r="G29" s="21">
        <v>7.98</v>
      </c>
      <c r="H29" s="22">
        <v>9015</v>
      </c>
      <c r="I29" s="25"/>
      <c r="J29" s="25"/>
      <c r="K29" s="23"/>
    </row>
    <row r="30" spans="1:11" ht="38.25" hidden="1" customHeight="1" x14ac:dyDescent="0.25">
      <c r="A30" s="17" t="s">
        <v>87</v>
      </c>
      <c r="B30" s="18" t="s">
        <v>88</v>
      </c>
      <c r="C30" s="18" t="s">
        <v>18</v>
      </c>
      <c r="D30" s="19" t="s">
        <v>89</v>
      </c>
      <c r="E30" s="20" t="s">
        <v>86</v>
      </c>
      <c r="F30" s="21">
        <v>92.65</v>
      </c>
      <c r="G30" s="21">
        <v>5.75</v>
      </c>
      <c r="H30" s="22">
        <v>532.73</v>
      </c>
      <c r="I30" s="25"/>
      <c r="J30" s="25"/>
      <c r="K30" s="23"/>
    </row>
    <row r="31" spans="1:11" ht="38.25" hidden="1" customHeight="1" x14ac:dyDescent="0.25">
      <c r="A31" s="17" t="s">
        <v>90</v>
      </c>
      <c r="B31" s="18" t="s">
        <v>91</v>
      </c>
      <c r="C31" s="18" t="s">
        <v>18</v>
      </c>
      <c r="D31" s="19" t="s">
        <v>92</v>
      </c>
      <c r="E31" s="20" t="s">
        <v>93</v>
      </c>
      <c r="F31" s="21">
        <v>1</v>
      </c>
      <c r="G31" s="21">
        <v>20.37</v>
      </c>
      <c r="H31" s="22">
        <v>20.37</v>
      </c>
      <c r="I31" s="25"/>
      <c r="J31" s="25"/>
      <c r="K31" s="23"/>
    </row>
    <row r="32" spans="1:11" ht="6" customHeight="1" x14ac:dyDescent="0.25">
      <c r="A32" s="17"/>
      <c r="B32" s="18"/>
      <c r="C32" s="18"/>
      <c r="D32" s="19"/>
      <c r="E32" s="20"/>
      <c r="F32" s="21"/>
      <c r="G32" s="21"/>
      <c r="H32" s="22"/>
      <c r="I32" s="25"/>
      <c r="J32" s="25"/>
      <c r="K32" s="23"/>
    </row>
    <row r="33" spans="1:14" x14ac:dyDescent="0.25">
      <c r="A33" s="10" t="s">
        <v>94</v>
      </c>
      <c r="B33" s="11"/>
      <c r="C33" s="11"/>
      <c r="D33" s="11" t="s">
        <v>95</v>
      </c>
      <c r="E33" s="12"/>
      <c r="F33" s="13"/>
      <c r="G33" s="13"/>
      <c r="H33" s="14">
        <v>24313.5</v>
      </c>
      <c r="I33" s="25"/>
      <c r="J33" s="25">
        <f>H33</f>
        <v>24313.5</v>
      </c>
      <c r="K33" s="23"/>
      <c r="M33" s="16"/>
      <c r="N33" s="170"/>
    </row>
    <row r="34" spans="1:14" ht="63.75" hidden="1" customHeight="1" x14ac:dyDescent="0.25">
      <c r="A34" s="17" t="s">
        <v>96</v>
      </c>
      <c r="B34" s="18" t="s">
        <v>97</v>
      </c>
      <c r="C34" s="18" t="s">
        <v>18</v>
      </c>
      <c r="D34" s="19" t="s">
        <v>98</v>
      </c>
      <c r="E34" s="20" t="s">
        <v>38</v>
      </c>
      <c r="F34" s="21">
        <v>325.33999999999997</v>
      </c>
      <c r="G34" s="21">
        <v>60.27</v>
      </c>
      <c r="H34" s="22">
        <v>19608.240000000002</v>
      </c>
      <c r="I34" s="26"/>
      <c r="J34" s="25"/>
      <c r="K34" s="23"/>
      <c r="N34" s="170"/>
    </row>
    <row r="35" spans="1:14" ht="51" hidden="1" customHeight="1" x14ac:dyDescent="0.25">
      <c r="A35" s="17" t="s">
        <v>99</v>
      </c>
      <c r="B35" s="18" t="s">
        <v>100</v>
      </c>
      <c r="C35" s="18" t="s">
        <v>18</v>
      </c>
      <c r="D35" s="19" t="s">
        <v>101</v>
      </c>
      <c r="E35" s="20" t="s">
        <v>38</v>
      </c>
      <c r="F35" s="21">
        <v>42.23</v>
      </c>
      <c r="G35" s="21">
        <v>111.42</v>
      </c>
      <c r="H35" s="22">
        <v>4705.26</v>
      </c>
      <c r="I35" s="25"/>
      <c r="J35" s="25"/>
      <c r="K35" s="23"/>
      <c r="N35" s="170"/>
    </row>
    <row r="36" spans="1:14" ht="6" customHeight="1" x14ac:dyDescent="0.25">
      <c r="A36" s="17"/>
      <c r="B36" s="18"/>
      <c r="C36" s="18"/>
      <c r="D36" s="19"/>
      <c r="E36" s="20"/>
      <c r="F36" s="21"/>
      <c r="G36" s="21"/>
      <c r="H36" s="22"/>
      <c r="I36" s="25"/>
      <c r="J36" s="26"/>
      <c r="K36" s="25"/>
      <c r="N36" s="170"/>
    </row>
    <row r="37" spans="1:14" x14ac:dyDescent="0.25">
      <c r="A37" s="10" t="s">
        <v>102</v>
      </c>
      <c r="B37" s="11"/>
      <c r="C37" s="11"/>
      <c r="D37" s="11" t="s">
        <v>103</v>
      </c>
      <c r="E37" s="12"/>
      <c r="F37" s="13"/>
      <c r="G37" s="13"/>
      <c r="H37" s="14">
        <v>23393.83</v>
      </c>
      <c r="I37" s="25"/>
      <c r="J37" s="25"/>
      <c r="K37" s="25">
        <f>H37</f>
        <v>23393.83</v>
      </c>
      <c r="N37" s="170"/>
    </row>
    <row r="38" spans="1:14" ht="38.25" hidden="1" customHeight="1" x14ac:dyDescent="0.25">
      <c r="A38" s="17" t="s">
        <v>104</v>
      </c>
      <c r="B38" s="18" t="s">
        <v>105</v>
      </c>
      <c r="C38" s="18" t="s">
        <v>30</v>
      </c>
      <c r="D38" s="19" t="s">
        <v>106</v>
      </c>
      <c r="E38" s="20" t="s">
        <v>55</v>
      </c>
      <c r="F38" s="21">
        <v>8.26</v>
      </c>
      <c r="G38" s="21">
        <v>514.11</v>
      </c>
      <c r="H38" s="22">
        <v>4246.54</v>
      </c>
      <c r="I38" s="25"/>
      <c r="J38" s="26"/>
      <c r="K38" s="23"/>
    </row>
    <row r="39" spans="1:14" ht="38.25" hidden="1" customHeight="1" x14ac:dyDescent="0.25">
      <c r="A39" s="17" t="s">
        <v>107</v>
      </c>
      <c r="B39" s="18" t="s">
        <v>108</v>
      </c>
      <c r="C39" s="18" t="s">
        <v>18</v>
      </c>
      <c r="D39" s="19" t="s">
        <v>109</v>
      </c>
      <c r="E39" s="20" t="s">
        <v>38</v>
      </c>
      <c r="F39" s="21">
        <v>2.67</v>
      </c>
      <c r="G39" s="21">
        <v>378.69</v>
      </c>
      <c r="H39" s="22">
        <v>1011.1</v>
      </c>
      <c r="I39" s="25"/>
      <c r="J39" s="25"/>
      <c r="K39" s="23"/>
    </row>
    <row r="40" spans="1:14" ht="76.5" hidden="1" customHeight="1" x14ac:dyDescent="0.25">
      <c r="A40" s="17" t="s">
        <v>110</v>
      </c>
      <c r="B40" s="18" t="s">
        <v>111</v>
      </c>
      <c r="C40" s="18" t="s">
        <v>18</v>
      </c>
      <c r="D40" s="19" t="s">
        <v>112</v>
      </c>
      <c r="E40" s="20" t="s">
        <v>42</v>
      </c>
      <c r="F40" s="21">
        <v>5</v>
      </c>
      <c r="G40" s="21">
        <v>592.80999999999995</v>
      </c>
      <c r="H40" s="22">
        <v>2964.05</v>
      </c>
      <c r="I40" s="25"/>
      <c r="J40" s="25"/>
      <c r="K40" s="23"/>
    </row>
    <row r="41" spans="1:14" ht="25.5" hidden="1" customHeight="1" x14ac:dyDescent="0.25">
      <c r="A41" s="17" t="s">
        <v>113</v>
      </c>
      <c r="B41" s="18" t="s">
        <v>114</v>
      </c>
      <c r="C41" s="18" t="s">
        <v>18</v>
      </c>
      <c r="D41" s="19" t="s">
        <v>115</v>
      </c>
      <c r="E41" s="20" t="s">
        <v>42</v>
      </c>
      <c r="F41" s="21">
        <v>2</v>
      </c>
      <c r="G41" s="21">
        <v>1828.07</v>
      </c>
      <c r="H41" s="22">
        <v>3656.14</v>
      </c>
      <c r="I41" s="25"/>
      <c r="J41" s="25"/>
      <c r="K41" s="23"/>
    </row>
    <row r="42" spans="1:14" ht="25.5" hidden="1" customHeight="1" x14ac:dyDescent="0.25">
      <c r="A42" s="17" t="s">
        <v>116</v>
      </c>
      <c r="B42" s="18" t="s">
        <v>117</v>
      </c>
      <c r="C42" s="18" t="s">
        <v>18</v>
      </c>
      <c r="D42" s="19" t="s">
        <v>118</v>
      </c>
      <c r="E42" s="20" t="s">
        <v>38</v>
      </c>
      <c r="F42" s="21">
        <v>36</v>
      </c>
      <c r="G42" s="21">
        <v>241.8</v>
      </c>
      <c r="H42" s="22">
        <v>8704.7999999999993</v>
      </c>
      <c r="I42" s="25"/>
      <c r="J42" s="25"/>
      <c r="K42" s="23"/>
    </row>
    <row r="43" spans="1:14" ht="38.25" hidden="1" customHeight="1" x14ac:dyDescent="0.25">
      <c r="A43" s="17" t="s">
        <v>119</v>
      </c>
      <c r="B43" s="18" t="s">
        <v>120</v>
      </c>
      <c r="C43" s="18" t="s">
        <v>18</v>
      </c>
      <c r="D43" s="19" t="s">
        <v>121</v>
      </c>
      <c r="E43" s="20" t="s">
        <v>38</v>
      </c>
      <c r="F43" s="21">
        <v>5.33</v>
      </c>
      <c r="G43" s="21">
        <v>527.42999999999995</v>
      </c>
      <c r="H43" s="22">
        <v>2811.2</v>
      </c>
      <c r="I43" s="25"/>
      <c r="J43" s="25"/>
      <c r="K43" s="23"/>
    </row>
    <row r="44" spans="1:14" ht="6" customHeight="1" x14ac:dyDescent="0.25">
      <c r="A44" s="17"/>
      <c r="B44" s="18"/>
      <c r="C44" s="18"/>
      <c r="D44" s="19"/>
      <c r="E44" s="20"/>
      <c r="F44" s="21"/>
      <c r="G44" s="21"/>
      <c r="H44" s="22"/>
      <c r="I44" s="23"/>
      <c r="J44" s="23"/>
      <c r="K44" s="24"/>
    </row>
    <row r="45" spans="1:14" x14ac:dyDescent="0.25">
      <c r="A45" s="10" t="s">
        <v>122</v>
      </c>
      <c r="B45" s="11"/>
      <c r="C45" s="11"/>
      <c r="D45" s="11" t="s">
        <v>123</v>
      </c>
      <c r="E45" s="12"/>
      <c r="F45" s="13"/>
      <c r="G45" s="13"/>
      <c r="H45" s="14">
        <v>47955.31</v>
      </c>
      <c r="I45" s="23"/>
      <c r="J45" s="23"/>
      <c r="K45" s="25">
        <f>H45</f>
        <v>47955.31</v>
      </c>
    </row>
    <row r="46" spans="1:14" ht="51" hidden="1" customHeight="1" x14ac:dyDescent="0.25">
      <c r="A46" s="17" t="s">
        <v>124</v>
      </c>
      <c r="B46" s="18" t="s">
        <v>125</v>
      </c>
      <c r="C46" s="18" t="s">
        <v>18</v>
      </c>
      <c r="D46" s="19" t="s">
        <v>126</v>
      </c>
      <c r="E46" s="20" t="s">
        <v>38</v>
      </c>
      <c r="F46" s="21">
        <v>692.16</v>
      </c>
      <c r="G46" s="21">
        <v>3.41</v>
      </c>
      <c r="H46" s="22">
        <v>2360.2600000000002</v>
      </c>
      <c r="I46" s="23"/>
      <c r="J46" s="23"/>
      <c r="K46" s="23"/>
    </row>
    <row r="47" spans="1:14" ht="63.75" hidden="1" customHeight="1" x14ac:dyDescent="0.25">
      <c r="A47" s="17" t="s">
        <v>127</v>
      </c>
      <c r="B47" s="18" t="s">
        <v>128</v>
      </c>
      <c r="C47" s="18" t="s">
        <v>18</v>
      </c>
      <c r="D47" s="19" t="s">
        <v>129</v>
      </c>
      <c r="E47" s="20" t="s">
        <v>38</v>
      </c>
      <c r="F47" s="21">
        <v>125.64</v>
      </c>
      <c r="G47" s="21">
        <v>51.48</v>
      </c>
      <c r="H47" s="22">
        <v>6467.94</v>
      </c>
      <c r="I47" s="23"/>
      <c r="J47" s="23"/>
      <c r="K47" s="23"/>
    </row>
    <row r="48" spans="1:14" ht="76.5" hidden="1" customHeight="1" x14ac:dyDescent="0.25">
      <c r="A48" s="17" t="s">
        <v>130</v>
      </c>
      <c r="B48" s="18" t="s">
        <v>131</v>
      </c>
      <c r="C48" s="18" t="s">
        <v>18</v>
      </c>
      <c r="D48" s="19" t="s">
        <v>132</v>
      </c>
      <c r="E48" s="20" t="s">
        <v>38</v>
      </c>
      <c r="F48" s="21">
        <v>125.64</v>
      </c>
      <c r="G48" s="21">
        <v>30.75</v>
      </c>
      <c r="H48" s="22">
        <v>3863.43</v>
      </c>
      <c r="I48" s="23"/>
      <c r="J48" s="23"/>
      <c r="K48" s="23"/>
    </row>
    <row r="49" spans="1:13" ht="25.5" hidden="1" customHeight="1" x14ac:dyDescent="0.25">
      <c r="A49" s="17" t="s">
        <v>133</v>
      </c>
      <c r="B49" s="18" t="s">
        <v>134</v>
      </c>
      <c r="C49" s="18" t="s">
        <v>18</v>
      </c>
      <c r="D49" s="19" t="s">
        <v>135</v>
      </c>
      <c r="E49" s="20" t="s">
        <v>38</v>
      </c>
      <c r="F49" s="21">
        <v>647.37</v>
      </c>
      <c r="G49" s="21">
        <v>1.9</v>
      </c>
      <c r="H49" s="22">
        <v>1230</v>
      </c>
      <c r="I49" s="23"/>
      <c r="J49" s="23"/>
      <c r="K49" s="23"/>
    </row>
    <row r="50" spans="1:13" ht="25.5" hidden="1" customHeight="1" x14ac:dyDescent="0.25">
      <c r="A50" s="17" t="s">
        <v>133</v>
      </c>
      <c r="B50" s="18" t="s">
        <v>136</v>
      </c>
      <c r="C50" s="18" t="s">
        <v>18</v>
      </c>
      <c r="D50" s="19" t="s">
        <v>137</v>
      </c>
      <c r="E50" s="20" t="s">
        <v>38</v>
      </c>
      <c r="F50" s="21">
        <v>1443.98</v>
      </c>
      <c r="G50" s="21">
        <v>10.1</v>
      </c>
      <c r="H50" s="22">
        <v>14584.19</v>
      </c>
      <c r="I50" s="23"/>
      <c r="J50" s="23"/>
      <c r="K50" s="23"/>
    </row>
    <row r="51" spans="1:13" ht="38.25" hidden="1" customHeight="1" x14ac:dyDescent="0.25">
      <c r="A51" s="17" t="s">
        <v>138</v>
      </c>
      <c r="B51" s="18" t="s">
        <v>139</v>
      </c>
      <c r="C51" s="18" t="s">
        <v>18</v>
      </c>
      <c r="D51" s="19" t="s">
        <v>140</v>
      </c>
      <c r="E51" s="20" t="s">
        <v>38</v>
      </c>
      <c r="F51" s="21">
        <v>125.72</v>
      </c>
      <c r="G51" s="21">
        <v>42.88</v>
      </c>
      <c r="H51" s="22">
        <v>5390.87</v>
      </c>
      <c r="I51" s="23"/>
      <c r="J51" s="23"/>
      <c r="K51" s="23"/>
    </row>
    <row r="52" spans="1:13" ht="63.75" hidden="1" customHeight="1" x14ac:dyDescent="0.25">
      <c r="A52" s="17" t="s">
        <v>138</v>
      </c>
      <c r="B52" s="18" t="s">
        <v>141</v>
      </c>
      <c r="C52" s="18" t="s">
        <v>18</v>
      </c>
      <c r="D52" s="19" t="s">
        <v>142</v>
      </c>
      <c r="E52" s="20" t="s">
        <v>38</v>
      </c>
      <c r="F52" s="21">
        <v>729.56</v>
      </c>
      <c r="G52" s="21">
        <v>19.27</v>
      </c>
      <c r="H52" s="22">
        <v>14058.62</v>
      </c>
      <c r="I52" s="23"/>
      <c r="J52" s="23"/>
      <c r="K52" s="23"/>
    </row>
    <row r="53" spans="1:13" ht="6" customHeight="1" x14ac:dyDescent="0.25">
      <c r="A53" s="17"/>
      <c r="B53" s="18"/>
      <c r="C53" s="18"/>
      <c r="D53" s="19"/>
      <c r="E53" s="20"/>
      <c r="F53" s="21"/>
      <c r="G53" s="21"/>
      <c r="H53" s="22"/>
      <c r="I53" s="23"/>
      <c r="J53" s="23"/>
      <c r="K53" s="24"/>
    </row>
    <row r="54" spans="1:13" x14ac:dyDescent="0.25">
      <c r="A54" s="10" t="s">
        <v>143</v>
      </c>
      <c r="B54" s="11"/>
      <c r="C54" s="11"/>
      <c r="D54" s="11" t="s">
        <v>144</v>
      </c>
      <c r="E54" s="12"/>
      <c r="F54" s="13"/>
      <c r="G54" s="13"/>
      <c r="H54" s="14">
        <v>3292.3</v>
      </c>
      <c r="I54" s="23"/>
      <c r="J54" s="23"/>
      <c r="K54" s="25">
        <f>H54</f>
        <v>3292.3</v>
      </c>
    </row>
    <row r="55" spans="1:13" ht="51" hidden="1" customHeight="1" x14ac:dyDescent="0.25">
      <c r="A55" s="17" t="s">
        <v>145</v>
      </c>
      <c r="B55" s="18" t="s">
        <v>146</v>
      </c>
      <c r="C55" s="18" t="s">
        <v>18</v>
      </c>
      <c r="D55" s="19" t="s">
        <v>147</v>
      </c>
      <c r="E55" s="20" t="s">
        <v>42</v>
      </c>
      <c r="F55" s="21">
        <v>3</v>
      </c>
      <c r="G55" s="21">
        <v>337.39</v>
      </c>
      <c r="H55" s="22">
        <v>1012.17</v>
      </c>
      <c r="I55" s="23"/>
      <c r="J55" s="23"/>
      <c r="K55" s="23"/>
    </row>
    <row r="56" spans="1:13" ht="76.5" hidden="1" customHeight="1" x14ac:dyDescent="0.25">
      <c r="A56" s="17" t="s">
        <v>148</v>
      </c>
      <c r="B56" s="18" t="s">
        <v>149</v>
      </c>
      <c r="C56" s="18" t="s">
        <v>18</v>
      </c>
      <c r="D56" s="19" t="s">
        <v>150</v>
      </c>
      <c r="E56" s="20" t="s">
        <v>42</v>
      </c>
      <c r="F56" s="21">
        <v>3</v>
      </c>
      <c r="G56" s="21">
        <v>160.49</v>
      </c>
      <c r="H56" s="22">
        <v>481.47</v>
      </c>
      <c r="I56" s="23"/>
      <c r="J56" s="23"/>
      <c r="K56" s="24"/>
    </row>
    <row r="57" spans="1:13" ht="15" hidden="1" customHeight="1" x14ac:dyDescent="0.25">
      <c r="A57" s="17" t="s">
        <v>151</v>
      </c>
      <c r="B57" s="18" t="s">
        <v>152</v>
      </c>
      <c r="C57" s="18" t="s">
        <v>30</v>
      </c>
      <c r="D57" s="19" t="s">
        <v>153</v>
      </c>
      <c r="E57" s="20" t="s">
        <v>154</v>
      </c>
      <c r="F57" s="21">
        <v>2</v>
      </c>
      <c r="G57" s="21">
        <v>84.42</v>
      </c>
      <c r="H57" s="22">
        <v>168.84</v>
      </c>
      <c r="I57" s="23"/>
      <c r="J57" s="23"/>
      <c r="K57" s="25"/>
    </row>
    <row r="58" spans="1:13" ht="89.25" hidden="1" customHeight="1" x14ac:dyDescent="0.25">
      <c r="A58" s="17" t="s">
        <v>155</v>
      </c>
      <c r="B58" s="18" t="s">
        <v>156</v>
      </c>
      <c r="C58" s="18" t="s">
        <v>18</v>
      </c>
      <c r="D58" s="19" t="s">
        <v>157</v>
      </c>
      <c r="E58" s="20" t="s">
        <v>42</v>
      </c>
      <c r="F58" s="21">
        <v>2</v>
      </c>
      <c r="G58" s="21">
        <v>814.91</v>
      </c>
      <c r="H58" s="22">
        <v>1629.82</v>
      </c>
      <c r="I58" s="23"/>
      <c r="J58" s="23"/>
      <c r="K58" s="23"/>
    </row>
    <row r="59" spans="1:13" ht="6" customHeight="1" x14ac:dyDescent="0.25">
      <c r="A59" s="17"/>
      <c r="B59" s="18"/>
      <c r="C59" s="18"/>
      <c r="D59" s="19"/>
      <c r="E59" s="20"/>
      <c r="F59" s="21"/>
      <c r="G59" s="21"/>
      <c r="H59" s="22"/>
      <c r="I59" s="23"/>
      <c r="J59" s="23"/>
      <c r="K59" s="24"/>
    </row>
    <row r="60" spans="1:13" x14ac:dyDescent="0.25">
      <c r="A60" s="10" t="s">
        <v>158</v>
      </c>
      <c r="B60" s="11"/>
      <c r="C60" s="11"/>
      <c r="D60" s="11" t="s">
        <v>159</v>
      </c>
      <c r="E60" s="12"/>
      <c r="F60" s="13"/>
      <c r="G60" s="13"/>
      <c r="H60" s="14">
        <v>38815.68</v>
      </c>
      <c r="I60" s="25">
        <f>H60*0.6</f>
        <v>23289.407999999999</v>
      </c>
      <c r="J60" s="25">
        <f>H60*0.4</f>
        <v>15526.272000000001</v>
      </c>
      <c r="K60" s="23"/>
      <c r="L60" s="16"/>
      <c r="M60" s="170"/>
    </row>
    <row r="61" spans="1:13" ht="51" hidden="1" customHeight="1" x14ac:dyDescent="0.25">
      <c r="A61" s="17" t="s">
        <v>160</v>
      </c>
      <c r="B61" s="18" t="s">
        <v>161</v>
      </c>
      <c r="C61" s="18" t="s">
        <v>18</v>
      </c>
      <c r="D61" s="19" t="s">
        <v>162</v>
      </c>
      <c r="E61" s="20" t="s">
        <v>38</v>
      </c>
      <c r="F61" s="21">
        <v>134.4</v>
      </c>
      <c r="G61" s="21">
        <v>87.22</v>
      </c>
      <c r="H61" s="22">
        <v>11722.36</v>
      </c>
      <c r="I61" s="23"/>
      <c r="J61" s="23"/>
      <c r="K61" s="23"/>
      <c r="M61" s="170"/>
    </row>
    <row r="62" spans="1:13" ht="38.25" hidden="1" customHeight="1" x14ac:dyDescent="0.25">
      <c r="A62" s="17" t="s">
        <v>163</v>
      </c>
      <c r="B62" s="18" t="s">
        <v>164</v>
      </c>
      <c r="C62" s="18" t="s">
        <v>18</v>
      </c>
      <c r="D62" s="19" t="s">
        <v>165</v>
      </c>
      <c r="E62" s="20" t="s">
        <v>51</v>
      </c>
      <c r="F62" s="21">
        <v>32</v>
      </c>
      <c r="G62" s="21">
        <v>37.020000000000003</v>
      </c>
      <c r="H62" s="22">
        <v>1184.6400000000001</v>
      </c>
      <c r="I62" s="25"/>
      <c r="J62" s="25"/>
      <c r="K62" s="24"/>
      <c r="M62" s="170"/>
    </row>
    <row r="63" spans="1:13" ht="25.5" hidden="1" customHeight="1" x14ac:dyDescent="0.25">
      <c r="A63" s="17" t="s">
        <v>166</v>
      </c>
      <c r="B63" s="18" t="s">
        <v>167</v>
      </c>
      <c r="C63" s="18" t="s">
        <v>18</v>
      </c>
      <c r="D63" s="19" t="s">
        <v>168</v>
      </c>
      <c r="E63" s="20" t="s">
        <v>38</v>
      </c>
      <c r="F63" s="21">
        <v>160</v>
      </c>
      <c r="G63" s="21">
        <v>13.76</v>
      </c>
      <c r="H63" s="22">
        <v>2201.6</v>
      </c>
      <c r="I63" s="23"/>
      <c r="J63" s="23"/>
      <c r="K63" s="23"/>
      <c r="M63" s="170"/>
    </row>
    <row r="64" spans="1:13" ht="38.25" hidden="1" customHeight="1" x14ac:dyDescent="0.25">
      <c r="A64" s="17" t="s">
        <v>169</v>
      </c>
      <c r="B64" s="18" t="s">
        <v>170</v>
      </c>
      <c r="C64" s="18" t="s">
        <v>18</v>
      </c>
      <c r="D64" s="19" t="s">
        <v>171</v>
      </c>
      <c r="E64" s="20" t="s">
        <v>38</v>
      </c>
      <c r="F64" s="21">
        <v>277.48</v>
      </c>
      <c r="G64" s="21">
        <v>74.760000000000005</v>
      </c>
      <c r="H64" s="22">
        <v>20744.400000000001</v>
      </c>
      <c r="I64" s="24"/>
      <c r="J64" s="23"/>
      <c r="K64" s="23"/>
      <c r="M64" s="170"/>
    </row>
    <row r="65" spans="1:14" ht="63.75" hidden="1" customHeight="1" x14ac:dyDescent="0.25">
      <c r="A65" s="17" t="s">
        <v>172</v>
      </c>
      <c r="B65" s="18" t="s">
        <v>173</v>
      </c>
      <c r="C65" s="18" t="s">
        <v>18</v>
      </c>
      <c r="D65" s="19" t="s">
        <v>174</v>
      </c>
      <c r="E65" s="20" t="s">
        <v>38</v>
      </c>
      <c r="F65" s="21">
        <v>85.38</v>
      </c>
      <c r="G65" s="21">
        <v>34.700000000000003</v>
      </c>
      <c r="H65" s="22">
        <v>2962.68</v>
      </c>
      <c r="I65" s="25"/>
      <c r="J65" s="25"/>
      <c r="K65" s="23"/>
      <c r="M65" s="170"/>
    </row>
    <row r="66" spans="1:14" ht="6" customHeight="1" x14ac:dyDescent="0.25">
      <c r="A66" s="17"/>
      <c r="B66" s="18"/>
      <c r="C66" s="18"/>
      <c r="D66" s="19"/>
      <c r="E66" s="20"/>
      <c r="F66" s="21"/>
      <c r="G66" s="21"/>
      <c r="H66" s="22"/>
      <c r="I66" s="26"/>
      <c r="J66" s="26"/>
      <c r="K66" s="23"/>
      <c r="M66" s="170"/>
    </row>
    <row r="67" spans="1:14" x14ac:dyDescent="0.25">
      <c r="A67" s="10" t="s">
        <v>175</v>
      </c>
      <c r="B67" s="11"/>
      <c r="C67" s="11"/>
      <c r="D67" s="11" t="s">
        <v>176</v>
      </c>
      <c r="E67" s="12"/>
      <c r="F67" s="13"/>
      <c r="G67" s="13"/>
      <c r="H67" s="14">
        <v>64231.7</v>
      </c>
      <c r="I67" s="25"/>
      <c r="J67" s="25">
        <f>H67</f>
        <v>64231.7</v>
      </c>
      <c r="K67" s="23"/>
      <c r="M67" s="170"/>
      <c r="N67" s="16"/>
    </row>
    <row r="68" spans="1:14" ht="25.5" hidden="1" customHeight="1" x14ac:dyDescent="0.25">
      <c r="A68" s="17" t="s">
        <v>177</v>
      </c>
      <c r="B68" s="18" t="s">
        <v>178</v>
      </c>
      <c r="C68" s="18" t="s">
        <v>18</v>
      </c>
      <c r="D68" s="19" t="s">
        <v>179</v>
      </c>
      <c r="E68" s="20" t="s">
        <v>42</v>
      </c>
      <c r="F68" s="21">
        <v>3</v>
      </c>
      <c r="G68" s="21">
        <v>10.99</v>
      </c>
      <c r="H68" s="22">
        <v>32.97</v>
      </c>
      <c r="I68" s="25"/>
      <c r="J68" s="25"/>
      <c r="K68" s="23"/>
    </row>
    <row r="69" spans="1:14" ht="25.5" hidden="1" customHeight="1" x14ac:dyDescent="0.25">
      <c r="A69" s="17" t="s">
        <v>180</v>
      </c>
      <c r="B69" s="18" t="s">
        <v>181</v>
      </c>
      <c r="C69" s="18" t="s">
        <v>30</v>
      </c>
      <c r="D69" s="19" t="s">
        <v>182</v>
      </c>
      <c r="E69" s="20" t="s">
        <v>38</v>
      </c>
      <c r="F69" s="21">
        <v>240.48</v>
      </c>
      <c r="G69" s="21">
        <v>138.96</v>
      </c>
      <c r="H69" s="22">
        <v>33417.1</v>
      </c>
      <c r="I69" s="25"/>
      <c r="J69" s="25"/>
      <c r="K69" s="23"/>
    </row>
    <row r="70" spans="1:14" ht="25.5" hidden="1" customHeight="1" x14ac:dyDescent="0.25">
      <c r="A70" s="17" t="s">
        <v>183</v>
      </c>
      <c r="B70" s="18" t="s">
        <v>184</v>
      </c>
      <c r="C70" s="18" t="s">
        <v>30</v>
      </c>
      <c r="D70" s="19" t="s">
        <v>185</v>
      </c>
      <c r="E70" s="20" t="s">
        <v>55</v>
      </c>
      <c r="F70" s="21">
        <v>220</v>
      </c>
      <c r="G70" s="21">
        <v>132.02000000000001</v>
      </c>
      <c r="H70" s="22">
        <v>29044.400000000001</v>
      </c>
      <c r="I70" s="25"/>
      <c r="J70" s="25"/>
      <c r="K70" s="23"/>
    </row>
    <row r="71" spans="1:14" ht="38.25" hidden="1" customHeight="1" x14ac:dyDescent="0.25">
      <c r="A71" s="17" t="s">
        <v>186</v>
      </c>
      <c r="B71" s="18" t="s">
        <v>187</v>
      </c>
      <c r="C71" s="18" t="s">
        <v>18</v>
      </c>
      <c r="D71" s="19" t="s">
        <v>188</v>
      </c>
      <c r="E71" s="20" t="s">
        <v>93</v>
      </c>
      <c r="F71" s="21">
        <v>38.159999999999997</v>
      </c>
      <c r="G71" s="21">
        <v>38.82</v>
      </c>
      <c r="H71" s="22">
        <v>1481.37</v>
      </c>
      <c r="I71" s="26"/>
      <c r="J71" s="26"/>
      <c r="K71" s="23"/>
    </row>
    <row r="72" spans="1:14" ht="25.5" hidden="1" customHeight="1" x14ac:dyDescent="0.25">
      <c r="A72" s="17" t="s">
        <v>186</v>
      </c>
      <c r="B72" s="18" t="s">
        <v>189</v>
      </c>
      <c r="C72" s="18" t="s">
        <v>18</v>
      </c>
      <c r="D72" s="19" t="s">
        <v>190</v>
      </c>
      <c r="E72" s="20" t="s">
        <v>93</v>
      </c>
      <c r="F72" s="21">
        <v>5.48</v>
      </c>
      <c r="G72" s="21">
        <v>46.69</v>
      </c>
      <c r="H72" s="22">
        <v>255.86</v>
      </c>
      <c r="I72" s="25"/>
      <c r="J72" s="25"/>
      <c r="K72" s="25"/>
    </row>
    <row r="73" spans="1:14" ht="6" customHeight="1" x14ac:dyDescent="0.25">
      <c r="A73" s="17"/>
      <c r="B73" s="18"/>
      <c r="C73" s="18"/>
      <c r="D73" s="19"/>
      <c r="E73" s="20"/>
      <c r="F73" s="21"/>
      <c r="G73" s="21"/>
      <c r="H73" s="22"/>
      <c r="I73" s="25"/>
      <c r="J73" s="26"/>
      <c r="K73" s="23"/>
    </row>
    <row r="74" spans="1:14" x14ac:dyDescent="0.25">
      <c r="A74" s="10" t="s">
        <v>191</v>
      </c>
      <c r="B74" s="11"/>
      <c r="C74" s="11"/>
      <c r="D74" s="11" t="s">
        <v>192</v>
      </c>
      <c r="E74" s="12"/>
      <c r="F74" s="13"/>
      <c r="G74" s="13"/>
      <c r="H74" s="14">
        <v>534.74</v>
      </c>
      <c r="I74" s="25"/>
      <c r="J74" s="25"/>
      <c r="K74" s="25">
        <f>H74</f>
        <v>534.74</v>
      </c>
    </row>
    <row r="75" spans="1:14" ht="15" hidden="1" customHeight="1" x14ac:dyDescent="0.25">
      <c r="A75" s="17" t="s">
        <v>193</v>
      </c>
      <c r="B75" s="18" t="s">
        <v>194</v>
      </c>
      <c r="C75" s="18" t="s">
        <v>18</v>
      </c>
      <c r="D75" s="19" t="s">
        <v>195</v>
      </c>
      <c r="E75" s="20" t="s">
        <v>42</v>
      </c>
      <c r="F75" s="21">
        <v>3</v>
      </c>
      <c r="G75" s="21">
        <v>90.98</v>
      </c>
      <c r="H75" s="22">
        <v>272.94</v>
      </c>
      <c r="I75" s="25"/>
      <c r="J75" s="25"/>
      <c r="K75" s="24"/>
    </row>
    <row r="76" spans="1:14" ht="15" hidden="1" customHeight="1" x14ac:dyDescent="0.25">
      <c r="A76" s="17" t="s">
        <v>196</v>
      </c>
      <c r="B76" s="18" t="s">
        <v>197</v>
      </c>
      <c r="C76" s="18" t="s">
        <v>18</v>
      </c>
      <c r="D76" s="19" t="s">
        <v>198</v>
      </c>
      <c r="E76" s="20" t="s">
        <v>38</v>
      </c>
      <c r="F76" s="21">
        <v>22</v>
      </c>
      <c r="G76" s="21">
        <v>11.9</v>
      </c>
      <c r="H76" s="22">
        <v>261.8</v>
      </c>
      <c r="I76" s="25"/>
      <c r="J76" s="25"/>
      <c r="K76" s="23"/>
    </row>
    <row r="77" spans="1:14" ht="6" customHeight="1" x14ac:dyDescent="0.25">
      <c r="A77" s="17"/>
      <c r="B77" s="18"/>
      <c r="C77" s="18"/>
      <c r="D77" s="19"/>
      <c r="E77" s="20"/>
      <c r="F77" s="21"/>
      <c r="G77" s="21"/>
      <c r="H77" s="22"/>
      <c r="I77" s="25"/>
      <c r="J77" s="25"/>
      <c r="K77" s="26"/>
    </row>
    <row r="78" spans="1:14" x14ac:dyDescent="0.25">
      <c r="A78" s="10" t="s">
        <v>199</v>
      </c>
      <c r="B78" s="11"/>
      <c r="C78" s="11"/>
      <c r="D78" s="11" t="s">
        <v>200</v>
      </c>
      <c r="E78" s="12"/>
      <c r="F78" s="13"/>
      <c r="G78" s="13"/>
      <c r="H78" s="14">
        <v>5528.4</v>
      </c>
      <c r="I78" s="25"/>
      <c r="J78" s="25"/>
      <c r="K78" s="25">
        <f>H78</f>
        <v>5528.4</v>
      </c>
      <c r="L78" s="16"/>
      <c r="M78" s="170"/>
    </row>
    <row r="79" spans="1:14" ht="51" hidden="1" customHeight="1" x14ac:dyDescent="0.25">
      <c r="A79" s="17" t="s">
        <v>201</v>
      </c>
      <c r="B79" s="18" t="s">
        <v>202</v>
      </c>
      <c r="C79" s="18" t="s">
        <v>18</v>
      </c>
      <c r="D79" s="19" t="s">
        <v>203</v>
      </c>
      <c r="E79" s="20" t="s">
        <v>42</v>
      </c>
      <c r="F79" s="21">
        <v>10</v>
      </c>
      <c r="G79" s="21">
        <v>91.66</v>
      </c>
      <c r="H79" s="22">
        <v>916.6</v>
      </c>
      <c r="I79" s="25"/>
      <c r="J79" s="25"/>
      <c r="K79" s="23"/>
      <c r="M79" s="170"/>
    </row>
    <row r="80" spans="1:14" ht="25.5" hidden="1" customHeight="1" x14ac:dyDescent="0.25">
      <c r="A80" s="17" t="s">
        <v>204</v>
      </c>
      <c r="B80" s="18" t="s">
        <v>205</v>
      </c>
      <c r="C80" s="18" t="s">
        <v>30</v>
      </c>
      <c r="D80" s="19" t="s">
        <v>206</v>
      </c>
      <c r="E80" s="20" t="s">
        <v>42</v>
      </c>
      <c r="F80" s="21">
        <v>10</v>
      </c>
      <c r="G80" s="21">
        <v>50.79</v>
      </c>
      <c r="H80" s="22">
        <v>507.9</v>
      </c>
      <c r="I80" s="25"/>
      <c r="J80" s="25"/>
      <c r="K80" s="23"/>
      <c r="M80" s="170"/>
    </row>
    <row r="81" spans="1:13" ht="63.75" hidden="1" customHeight="1" x14ac:dyDescent="0.25">
      <c r="A81" s="17" t="s">
        <v>207</v>
      </c>
      <c r="B81" s="18" t="s">
        <v>208</v>
      </c>
      <c r="C81" s="18" t="s">
        <v>18</v>
      </c>
      <c r="D81" s="19" t="s">
        <v>209</v>
      </c>
      <c r="E81" s="20" t="s">
        <v>93</v>
      </c>
      <c r="F81" s="21">
        <v>60</v>
      </c>
      <c r="G81" s="21">
        <v>42.94</v>
      </c>
      <c r="H81" s="22">
        <v>2576.4</v>
      </c>
      <c r="I81" s="25"/>
      <c r="J81" s="25"/>
      <c r="K81" s="23"/>
      <c r="M81" s="170"/>
    </row>
    <row r="82" spans="1:13" ht="51" hidden="1" customHeight="1" x14ac:dyDescent="0.25">
      <c r="A82" s="17" t="s">
        <v>210</v>
      </c>
      <c r="B82" s="18" t="s">
        <v>211</v>
      </c>
      <c r="C82" s="18" t="s">
        <v>18</v>
      </c>
      <c r="D82" s="19" t="s">
        <v>212</v>
      </c>
      <c r="E82" s="20" t="s">
        <v>42</v>
      </c>
      <c r="F82" s="21">
        <v>4</v>
      </c>
      <c r="G82" s="21">
        <v>33.89</v>
      </c>
      <c r="H82" s="22">
        <v>135.56</v>
      </c>
      <c r="I82" s="25"/>
      <c r="J82" s="26"/>
      <c r="K82" s="23"/>
      <c r="M82" s="170"/>
    </row>
    <row r="83" spans="1:13" ht="38.25" hidden="1" customHeight="1" x14ac:dyDescent="0.25">
      <c r="A83" s="17" t="s">
        <v>213</v>
      </c>
      <c r="B83" s="18" t="s">
        <v>214</v>
      </c>
      <c r="C83" s="18" t="s">
        <v>18</v>
      </c>
      <c r="D83" s="19" t="s">
        <v>215</v>
      </c>
      <c r="E83" s="20" t="s">
        <v>42</v>
      </c>
      <c r="F83" s="21">
        <v>6</v>
      </c>
      <c r="G83" s="21">
        <v>231.99</v>
      </c>
      <c r="H83" s="22">
        <v>1391.94</v>
      </c>
      <c r="I83" s="25"/>
      <c r="J83" s="25"/>
      <c r="K83" s="25"/>
      <c r="M83" s="170"/>
    </row>
    <row r="84" spans="1:13" ht="6" customHeight="1" x14ac:dyDescent="0.25">
      <c r="A84" s="17"/>
      <c r="B84" s="18"/>
      <c r="C84" s="18"/>
      <c r="D84" s="19"/>
      <c r="E84" s="20"/>
      <c r="F84" s="21"/>
      <c r="G84" s="21"/>
      <c r="H84" s="22"/>
      <c r="I84" s="25"/>
      <c r="J84" s="25"/>
      <c r="K84" s="24"/>
      <c r="M84" s="170"/>
    </row>
    <row r="85" spans="1:13" x14ac:dyDescent="0.25">
      <c r="A85" s="10" t="s">
        <v>216</v>
      </c>
      <c r="B85" s="11"/>
      <c r="C85" s="11"/>
      <c r="D85" s="11" t="s">
        <v>217</v>
      </c>
      <c r="E85" s="12"/>
      <c r="F85" s="13"/>
      <c r="G85" s="13"/>
      <c r="H85" s="14">
        <v>116692.17</v>
      </c>
      <c r="I85" s="25"/>
      <c r="J85" s="25">
        <f>H85*0.4</f>
        <v>46676.868000000002</v>
      </c>
      <c r="K85" s="25">
        <f>H85*0.6</f>
        <v>70015.301999999996</v>
      </c>
      <c r="M85" s="170"/>
    </row>
    <row r="86" spans="1:13" ht="25.5" hidden="1" customHeight="1" x14ac:dyDescent="0.25">
      <c r="A86" s="17" t="s">
        <v>218</v>
      </c>
      <c r="B86" s="18" t="s">
        <v>219</v>
      </c>
      <c r="C86" s="18" t="s">
        <v>30</v>
      </c>
      <c r="D86" s="19" t="s">
        <v>220</v>
      </c>
      <c r="E86" s="20" t="s">
        <v>154</v>
      </c>
      <c r="F86" s="21">
        <v>170</v>
      </c>
      <c r="G86" s="21">
        <v>92.92</v>
      </c>
      <c r="H86" s="22">
        <v>15796.4</v>
      </c>
      <c r="I86" s="25"/>
      <c r="J86" s="25"/>
      <c r="K86" s="25"/>
    </row>
    <row r="87" spans="1:13" ht="25.5" hidden="1" customHeight="1" x14ac:dyDescent="0.25">
      <c r="A87" s="17" t="s">
        <v>221</v>
      </c>
      <c r="B87" s="18" t="s">
        <v>222</v>
      </c>
      <c r="C87" s="18" t="s">
        <v>30</v>
      </c>
      <c r="D87" s="19" t="s">
        <v>223</v>
      </c>
      <c r="E87" s="20" t="s">
        <v>154</v>
      </c>
      <c r="F87" s="21">
        <v>35</v>
      </c>
      <c r="G87" s="21">
        <v>89.8</v>
      </c>
      <c r="H87" s="22">
        <v>3143</v>
      </c>
      <c r="I87" s="25"/>
      <c r="J87" s="25"/>
      <c r="K87" s="25"/>
    </row>
    <row r="88" spans="1:13" ht="15" hidden="1" customHeight="1" x14ac:dyDescent="0.25">
      <c r="A88" s="17" t="s">
        <v>224</v>
      </c>
      <c r="B88" s="18" t="s">
        <v>225</v>
      </c>
      <c r="C88" s="18" t="s">
        <v>30</v>
      </c>
      <c r="D88" s="19" t="s">
        <v>226</v>
      </c>
      <c r="E88" s="20" t="s">
        <v>7</v>
      </c>
      <c r="F88" s="21">
        <v>205</v>
      </c>
      <c r="G88" s="21">
        <v>14.23</v>
      </c>
      <c r="H88" s="22">
        <v>2917.15</v>
      </c>
      <c r="I88" s="25"/>
      <c r="J88" s="25"/>
      <c r="K88" s="25"/>
    </row>
    <row r="89" spans="1:13" ht="25.5" hidden="1" customHeight="1" x14ac:dyDescent="0.25">
      <c r="A89" s="17" t="s">
        <v>227</v>
      </c>
      <c r="B89" s="18" t="s">
        <v>228</v>
      </c>
      <c r="C89" s="18" t="s">
        <v>18</v>
      </c>
      <c r="D89" s="19" t="s">
        <v>229</v>
      </c>
      <c r="E89" s="20" t="s">
        <v>42</v>
      </c>
      <c r="F89" s="21">
        <v>350</v>
      </c>
      <c r="G89" s="21">
        <v>23.91</v>
      </c>
      <c r="H89" s="22">
        <v>8368.5</v>
      </c>
      <c r="I89" s="25"/>
      <c r="J89" s="25"/>
      <c r="K89" s="25"/>
    </row>
    <row r="90" spans="1:13" ht="25.5" hidden="1" customHeight="1" x14ac:dyDescent="0.25">
      <c r="A90" s="17" t="s">
        <v>230</v>
      </c>
      <c r="B90" s="18" t="s">
        <v>231</v>
      </c>
      <c r="C90" s="18" t="s">
        <v>30</v>
      </c>
      <c r="D90" s="19" t="s">
        <v>232</v>
      </c>
      <c r="E90" s="20" t="s">
        <v>154</v>
      </c>
      <c r="F90" s="21">
        <v>30</v>
      </c>
      <c r="G90" s="21">
        <v>140.77000000000001</v>
      </c>
      <c r="H90" s="22">
        <v>4223.1000000000004</v>
      </c>
      <c r="I90" s="25"/>
      <c r="J90" s="25"/>
      <c r="K90" s="25"/>
    </row>
    <row r="91" spans="1:13" ht="25.5" hidden="1" customHeight="1" x14ac:dyDescent="0.25">
      <c r="A91" s="17" t="s">
        <v>233</v>
      </c>
      <c r="B91" s="18" t="s">
        <v>234</v>
      </c>
      <c r="C91" s="18" t="s">
        <v>30</v>
      </c>
      <c r="D91" s="19" t="s">
        <v>235</v>
      </c>
      <c r="E91" s="20" t="s">
        <v>154</v>
      </c>
      <c r="F91" s="21">
        <v>65</v>
      </c>
      <c r="G91" s="21">
        <v>103.03</v>
      </c>
      <c r="H91" s="22">
        <v>6696.95</v>
      </c>
      <c r="I91" s="25"/>
      <c r="J91" s="25"/>
      <c r="K91" s="25"/>
    </row>
    <row r="92" spans="1:13" ht="63.75" hidden="1" customHeight="1" x14ac:dyDescent="0.25">
      <c r="A92" s="17" t="s">
        <v>236</v>
      </c>
      <c r="B92" s="18" t="s">
        <v>237</v>
      </c>
      <c r="C92" s="18" t="s">
        <v>18</v>
      </c>
      <c r="D92" s="19" t="s">
        <v>238</v>
      </c>
      <c r="E92" s="20" t="s">
        <v>42</v>
      </c>
      <c r="F92" s="21">
        <v>4</v>
      </c>
      <c r="G92" s="21">
        <v>454.62</v>
      </c>
      <c r="H92" s="22">
        <v>1818.48</v>
      </c>
      <c r="I92" s="25"/>
      <c r="J92" s="25"/>
      <c r="K92" s="25"/>
    </row>
    <row r="93" spans="1:13" ht="15" hidden="1" customHeight="1" x14ac:dyDescent="0.25">
      <c r="A93" s="17" t="s">
        <v>239</v>
      </c>
      <c r="B93" s="18" t="s">
        <v>240</v>
      </c>
      <c r="C93" s="18" t="s">
        <v>30</v>
      </c>
      <c r="D93" s="19" t="s">
        <v>241</v>
      </c>
      <c r="E93" s="20" t="s">
        <v>154</v>
      </c>
      <c r="F93" s="21">
        <v>1</v>
      </c>
      <c r="G93" s="21">
        <v>28792.42</v>
      </c>
      <c r="H93" s="22">
        <v>28792.42</v>
      </c>
      <c r="I93" s="25"/>
      <c r="J93" s="25"/>
      <c r="K93" s="25"/>
    </row>
    <row r="94" spans="1:13" ht="38.25" hidden="1" customHeight="1" x14ac:dyDescent="0.25">
      <c r="A94" s="17" t="s">
        <v>242</v>
      </c>
      <c r="B94" s="18" t="s">
        <v>243</v>
      </c>
      <c r="C94" s="18" t="s">
        <v>18</v>
      </c>
      <c r="D94" s="19" t="s">
        <v>244</v>
      </c>
      <c r="E94" s="20" t="s">
        <v>93</v>
      </c>
      <c r="F94" s="21">
        <v>620</v>
      </c>
      <c r="G94" s="21">
        <v>5.25</v>
      </c>
      <c r="H94" s="22">
        <v>3255</v>
      </c>
      <c r="I94" s="25"/>
      <c r="J94" s="25"/>
      <c r="K94" s="25"/>
    </row>
    <row r="95" spans="1:13" ht="38.25" hidden="1" customHeight="1" x14ac:dyDescent="0.25">
      <c r="A95" s="17" t="s">
        <v>245</v>
      </c>
      <c r="B95" s="18" t="s">
        <v>246</v>
      </c>
      <c r="C95" s="18" t="s">
        <v>18</v>
      </c>
      <c r="D95" s="19" t="s">
        <v>247</v>
      </c>
      <c r="E95" s="20" t="s">
        <v>93</v>
      </c>
      <c r="F95" s="21">
        <v>125</v>
      </c>
      <c r="G95" s="21">
        <v>27.35</v>
      </c>
      <c r="H95" s="22">
        <v>3418.75</v>
      </c>
      <c r="I95" s="25"/>
      <c r="J95" s="25"/>
      <c r="K95" s="25"/>
    </row>
    <row r="96" spans="1:13" ht="38.25" hidden="1" customHeight="1" x14ac:dyDescent="0.25">
      <c r="A96" s="17" t="s">
        <v>248</v>
      </c>
      <c r="B96" s="18" t="s">
        <v>249</v>
      </c>
      <c r="C96" s="18" t="s">
        <v>18</v>
      </c>
      <c r="D96" s="19" t="s">
        <v>250</v>
      </c>
      <c r="E96" s="20" t="s">
        <v>42</v>
      </c>
      <c r="F96" s="21">
        <v>4</v>
      </c>
      <c r="G96" s="21">
        <v>301.95999999999998</v>
      </c>
      <c r="H96" s="22">
        <v>1207.8399999999999</v>
      </c>
      <c r="I96" s="25"/>
      <c r="J96" s="25"/>
      <c r="K96" s="25"/>
    </row>
    <row r="97" spans="1:11" ht="25.5" hidden="1" customHeight="1" x14ac:dyDescent="0.25">
      <c r="A97" s="17" t="s">
        <v>251</v>
      </c>
      <c r="B97" s="18" t="s">
        <v>252</v>
      </c>
      <c r="C97" s="18" t="s">
        <v>18</v>
      </c>
      <c r="D97" s="19" t="s">
        <v>253</v>
      </c>
      <c r="E97" s="20" t="s">
        <v>42</v>
      </c>
      <c r="F97" s="21">
        <v>6</v>
      </c>
      <c r="G97" s="21">
        <v>48.97</v>
      </c>
      <c r="H97" s="22">
        <v>293.82</v>
      </c>
      <c r="I97" s="25"/>
      <c r="J97" s="25"/>
      <c r="K97" s="25"/>
    </row>
    <row r="98" spans="1:11" ht="38.25" hidden="1" customHeight="1" x14ac:dyDescent="0.25">
      <c r="A98" s="17" t="s">
        <v>254</v>
      </c>
      <c r="B98" s="18" t="s">
        <v>255</v>
      </c>
      <c r="C98" s="18" t="s">
        <v>18</v>
      </c>
      <c r="D98" s="19" t="s">
        <v>256</v>
      </c>
      <c r="E98" s="20" t="s">
        <v>42</v>
      </c>
      <c r="F98" s="21">
        <v>15</v>
      </c>
      <c r="G98" s="21">
        <v>10.49</v>
      </c>
      <c r="H98" s="22">
        <v>157.35</v>
      </c>
      <c r="I98" s="25"/>
      <c r="J98" s="25"/>
      <c r="K98" s="25"/>
    </row>
    <row r="99" spans="1:11" ht="25.5" hidden="1" customHeight="1" x14ac:dyDescent="0.25">
      <c r="A99" s="17" t="s">
        <v>257</v>
      </c>
      <c r="B99" s="18" t="s">
        <v>258</v>
      </c>
      <c r="C99" s="18" t="s">
        <v>30</v>
      </c>
      <c r="D99" s="19" t="s">
        <v>259</v>
      </c>
      <c r="E99" s="20" t="s">
        <v>154</v>
      </c>
      <c r="F99" s="21">
        <v>3</v>
      </c>
      <c r="G99" s="21">
        <v>349.86</v>
      </c>
      <c r="H99" s="22">
        <v>1049.58</v>
      </c>
      <c r="I99" s="25"/>
      <c r="J99" s="25"/>
      <c r="K99" s="25"/>
    </row>
    <row r="100" spans="1:11" ht="25.5" hidden="1" customHeight="1" x14ac:dyDescent="0.25">
      <c r="A100" s="17" t="s">
        <v>260</v>
      </c>
      <c r="B100" s="18" t="s">
        <v>261</v>
      </c>
      <c r="C100" s="18" t="s">
        <v>18</v>
      </c>
      <c r="D100" s="19" t="s">
        <v>262</v>
      </c>
      <c r="E100" s="20" t="s">
        <v>42</v>
      </c>
      <c r="F100" s="21">
        <v>3</v>
      </c>
      <c r="G100" s="21">
        <v>49.11</v>
      </c>
      <c r="H100" s="22">
        <v>147.33000000000001</v>
      </c>
      <c r="I100" s="25"/>
      <c r="J100" s="25"/>
      <c r="K100" s="25"/>
    </row>
    <row r="101" spans="1:11" ht="38.25" hidden="1" customHeight="1" x14ac:dyDescent="0.25">
      <c r="A101" s="17" t="s">
        <v>263</v>
      </c>
      <c r="B101" s="18" t="s">
        <v>264</v>
      </c>
      <c r="C101" s="18" t="s">
        <v>18</v>
      </c>
      <c r="D101" s="19" t="s">
        <v>265</v>
      </c>
      <c r="E101" s="20" t="s">
        <v>93</v>
      </c>
      <c r="F101" s="21">
        <v>15</v>
      </c>
      <c r="G101" s="21">
        <v>37.85</v>
      </c>
      <c r="H101" s="22">
        <v>567.75</v>
      </c>
      <c r="I101" s="25"/>
      <c r="J101" s="25"/>
      <c r="K101" s="25"/>
    </row>
    <row r="102" spans="1:11" ht="27" hidden="1" customHeight="1" x14ac:dyDescent="0.25">
      <c r="A102" s="17" t="s">
        <v>266</v>
      </c>
      <c r="B102" s="18" t="s">
        <v>267</v>
      </c>
      <c r="C102" s="18" t="s">
        <v>30</v>
      </c>
      <c r="D102" s="19" t="s">
        <v>268</v>
      </c>
      <c r="E102" s="20" t="s">
        <v>154</v>
      </c>
      <c r="F102" s="21">
        <v>16</v>
      </c>
      <c r="G102" s="21">
        <v>67.81</v>
      </c>
      <c r="H102" s="22">
        <v>1084.96</v>
      </c>
      <c r="I102" s="25"/>
      <c r="J102" s="25"/>
      <c r="K102" s="25"/>
    </row>
    <row r="103" spans="1:11" ht="38.25" hidden="1" customHeight="1" x14ac:dyDescent="0.25">
      <c r="A103" s="17" t="s">
        <v>269</v>
      </c>
      <c r="B103" s="18" t="s">
        <v>270</v>
      </c>
      <c r="C103" s="18" t="s">
        <v>18</v>
      </c>
      <c r="D103" s="19" t="s">
        <v>271</v>
      </c>
      <c r="E103" s="20" t="s">
        <v>93</v>
      </c>
      <c r="F103" s="21">
        <v>225</v>
      </c>
      <c r="G103" s="21">
        <v>19.63</v>
      </c>
      <c r="H103" s="22">
        <v>4416.75</v>
      </c>
      <c r="I103" s="25"/>
      <c r="J103" s="25"/>
      <c r="K103" s="25"/>
    </row>
    <row r="104" spans="1:11" ht="15" hidden="1" customHeight="1" x14ac:dyDescent="0.25">
      <c r="A104" s="17" t="s">
        <v>272</v>
      </c>
      <c r="B104" s="18" t="s">
        <v>273</v>
      </c>
      <c r="C104" s="18" t="s">
        <v>30</v>
      </c>
      <c r="D104" s="19" t="s">
        <v>274</v>
      </c>
      <c r="E104" s="20" t="s">
        <v>154</v>
      </c>
      <c r="F104" s="21">
        <v>30</v>
      </c>
      <c r="G104" s="21">
        <v>46.42</v>
      </c>
      <c r="H104" s="22">
        <v>1392.6</v>
      </c>
      <c r="I104" s="25"/>
      <c r="J104" s="25"/>
      <c r="K104" s="25"/>
    </row>
    <row r="105" spans="1:11" ht="25.5" hidden="1" customHeight="1" x14ac:dyDescent="0.25">
      <c r="A105" s="17" t="s">
        <v>275</v>
      </c>
      <c r="B105" s="18" t="s">
        <v>234</v>
      </c>
      <c r="C105" s="18" t="s">
        <v>30</v>
      </c>
      <c r="D105" s="19" t="s">
        <v>235</v>
      </c>
      <c r="E105" s="20" t="s">
        <v>154</v>
      </c>
      <c r="F105" s="21">
        <v>30</v>
      </c>
      <c r="G105" s="21">
        <v>103.03</v>
      </c>
      <c r="H105" s="22">
        <v>3090.9</v>
      </c>
      <c r="I105" s="25"/>
      <c r="J105" s="25"/>
      <c r="K105" s="25"/>
    </row>
    <row r="106" spans="1:11" ht="25.5" hidden="1" customHeight="1" x14ac:dyDescent="0.25">
      <c r="A106" s="17" t="s">
        <v>276</v>
      </c>
      <c r="B106" s="18" t="s">
        <v>277</v>
      </c>
      <c r="C106" s="18" t="s">
        <v>30</v>
      </c>
      <c r="D106" s="19" t="s">
        <v>278</v>
      </c>
      <c r="E106" s="20" t="s">
        <v>154</v>
      </c>
      <c r="F106" s="21">
        <v>205</v>
      </c>
      <c r="G106" s="21">
        <v>65.099999999999994</v>
      </c>
      <c r="H106" s="22">
        <v>13345.5</v>
      </c>
      <c r="I106" s="25"/>
      <c r="J106" s="25"/>
      <c r="K106" s="25"/>
    </row>
    <row r="107" spans="1:11" ht="26.25" hidden="1" customHeight="1" x14ac:dyDescent="0.25">
      <c r="A107" s="17" t="s">
        <v>279</v>
      </c>
      <c r="B107" s="27" t="s">
        <v>280</v>
      </c>
      <c r="C107" s="18" t="s">
        <v>30</v>
      </c>
      <c r="D107" s="19" t="s">
        <v>281</v>
      </c>
      <c r="E107" s="20" t="s">
        <v>154</v>
      </c>
      <c r="F107" s="21">
        <v>30</v>
      </c>
      <c r="G107" s="21">
        <v>11.76</v>
      </c>
      <c r="H107" s="22">
        <v>352.8</v>
      </c>
      <c r="I107" s="25"/>
      <c r="J107" s="25"/>
      <c r="K107" s="25"/>
    </row>
    <row r="108" spans="1:11" ht="38.25" hidden="1" customHeight="1" x14ac:dyDescent="0.25">
      <c r="A108" s="17" t="s">
        <v>282</v>
      </c>
      <c r="B108" s="18" t="s">
        <v>283</v>
      </c>
      <c r="C108" s="18" t="s">
        <v>18</v>
      </c>
      <c r="D108" s="19" t="s">
        <v>284</v>
      </c>
      <c r="E108" s="20" t="s">
        <v>93</v>
      </c>
      <c r="F108" s="21">
        <v>400</v>
      </c>
      <c r="G108" s="21">
        <v>9.06</v>
      </c>
      <c r="H108" s="22">
        <v>3624</v>
      </c>
      <c r="I108" s="25"/>
      <c r="J108" s="25"/>
      <c r="K108" s="25"/>
    </row>
    <row r="109" spans="1:11" ht="27.75" hidden="1" customHeight="1" x14ac:dyDescent="0.25">
      <c r="A109" s="17" t="s">
        <v>285</v>
      </c>
      <c r="B109" s="18" t="s">
        <v>286</v>
      </c>
      <c r="C109" s="18" t="s">
        <v>30</v>
      </c>
      <c r="D109" s="19" t="s">
        <v>287</v>
      </c>
      <c r="E109" s="20" t="s">
        <v>93</v>
      </c>
      <c r="F109" s="21">
        <v>120</v>
      </c>
      <c r="G109" s="21">
        <v>20.8</v>
      </c>
      <c r="H109" s="22">
        <v>2496</v>
      </c>
      <c r="I109" s="25"/>
      <c r="J109" s="25"/>
      <c r="K109" s="25"/>
    </row>
    <row r="110" spans="1:11" ht="25.5" hidden="1" customHeight="1" x14ac:dyDescent="0.25">
      <c r="A110" s="17" t="s">
        <v>288</v>
      </c>
      <c r="B110" s="18" t="s">
        <v>289</v>
      </c>
      <c r="C110" s="18" t="s">
        <v>18</v>
      </c>
      <c r="D110" s="19" t="s">
        <v>290</v>
      </c>
      <c r="E110" s="20" t="s">
        <v>42</v>
      </c>
      <c r="F110" s="21">
        <v>20</v>
      </c>
      <c r="G110" s="21">
        <v>64.73</v>
      </c>
      <c r="H110" s="22">
        <v>1294.5999999999999</v>
      </c>
      <c r="I110" s="25"/>
      <c r="J110" s="25"/>
      <c r="K110" s="25"/>
    </row>
    <row r="111" spans="1:11" ht="25.5" hidden="1" customHeight="1" x14ac:dyDescent="0.25">
      <c r="A111" s="17" t="s">
        <v>291</v>
      </c>
      <c r="B111" s="18" t="s">
        <v>292</v>
      </c>
      <c r="C111" s="18" t="s">
        <v>18</v>
      </c>
      <c r="D111" s="19" t="s">
        <v>293</v>
      </c>
      <c r="E111" s="20" t="s">
        <v>42</v>
      </c>
      <c r="F111" s="21">
        <v>3</v>
      </c>
      <c r="G111" s="21">
        <v>48.97</v>
      </c>
      <c r="H111" s="22">
        <v>146.91</v>
      </c>
      <c r="I111" s="25"/>
      <c r="J111" s="25"/>
      <c r="K111" s="25"/>
    </row>
    <row r="112" spans="1:11" ht="38.25" hidden="1" customHeight="1" x14ac:dyDescent="0.25">
      <c r="A112" s="17" t="s">
        <v>294</v>
      </c>
      <c r="B112" s="18" t="s">
        <v>295</v>
      </c>
      <c r="C112" s="18" t="s">
        <v>18</v>
      </c>
      <c r="D112" s="19" t="s">
        <v>296</v>
      </c>
      <c r="E112" s="20" t="s">
        <v>42</v>
      </c>
      <c r="F112" s="21">
        <v>12</v>
      </c>
      <c r="G112" s="21">
        <v>9.69</v>
      </c>
      <c r="H112" s="22">
        <v>116.28</v>
      </c>
      <c r="I112" s="25"/>
      <c r="J112" s="25"/>
      <c r="K112" s="25"/>
    </row>
    <row r="113" spans="1:16" ht="51" hidden="1" customHeight="1" x14ac:dyDescent="0.25">
      <c r="A113" s="17" t="s">
        <v>297</v>
      </c>
      <c r="B113" s="18" t="s">
        <v>298</v>
      </c>
      <c r="C113" s="18" t="s">
        <v>18</v>
      </c>
      <c r="D113" s="19" t="s">
        <v>299</v>
      </c>
      <c r="E113" s="20" t="s">
        <v>93</v>
      </c>
      <c r="F113" s="21">
        <v>50</v>
      </c>
      <c r="G113" s="21">
        <v>36.96</v>
      </c>
      <c r="H113" s="22">
        <v>1848</v>
      </c>
      <c r="I113" s="25"/>
      <c r="J113" s="25"/>
      <c r="K113" s="25"/>
    </row>
    <row r="114" spans="1:16" ht="51" hidden="1" customHeight="1" x14ac:dyDescent="0.25">
      <c r="A114" s="17" t="s">
        <v>300</v>
      </c>
      <c r="B114" s="18" t="s">
        <v>301</v>
      </c>
      <c r="C114" s="18" t="s">
        <v>18</v>
      </c>
      <c r="D114" s="19" t="s">
        <v>302</v>
      </c>
      <c r="E114" s="20" t="s">
        <v>93</v>
      </c>
      <c r="F114" s="21">
        <v>160</v>
      </c>
      <c r="G114" s="21">
        <v>5.42</v>
      </c>
      <c r="H114" s="22">
        <v>867.2</v>
      </c>
      <c r="I114" s="25"/>
      <c r="J114" s="25"/>
      <c r="K114" s="25"/>
    </row>
    <row r="115" spans="1:16" ht="38.25" hidden="1" customHeight="1" x14ac:dyDescent="0.25">
      <c r="A115" s="17" t="s">
        <v>303</v>
      </c>
      <c r="B115" s="18" t="s">
        <v>304</v>
      </c>
      <c r="C115" s="18" t="s">
        <v>18</v>
      </c>
      <c r="D115" s="19" t="s">
        <v>305</v>
      </c>
      <c r="E115" s="20" t="s">
        <v>42</v>
      </c>
      <c r="F115" s="21">
        <v>16</v>
      </c>
      <c r="G115" s="21">
        <v>18.510000000000002</v>
      </c>
      <c r="H115" s="22">
        <v>296.16000000000003</v>
      </c>
      <c r="I115" s="25"/>
      <c r="J115" s="25"/>
      <c r="K115" s="25"/>
    </row>
    <row r="116" spans="1:16" ht="38.25" hidden="1" customHeight="1" x14ac:dyDescent="0.25">
      <c r="A116" s="17" t="s">
        <v>306</v>
      </c>
      <c r="B116" s="18" t="s">
        <v>307</v>
      </c>
      <c r="C116" s="18" t="s">
        <v>18</v>
      </c>
      <c r="D116" s="19" t="s">
        <v>308</v>
      </c>
      <c r="E116" s="20" t="s">
        <v>42</v>
      </c>
      <c r="F116" s="21">
        <v>5</v>
      </c>
      <c r="G116" s="21">
        <v>29.25</v>
      </c>
      <c r="H116" s="22">
        <v>146.25</v>
      </c>
      <c r="I116" s="25"/>
      <c r="J116" s="25"/>
      <c r="K116" s="25"/>
    </row>
    <row r="117" spans="1:16" ht="38.25" hidden="1" customHeight="1" x14ac:dyDescent="0.25">
      <c r="A117" s="17" t="s">
        <v>309</v>
      </c>
      <c r="B117" s="18" t="s">
        <v>310</v>
      </c>
      <c r="C117" s="18" t="s">
        <v>18</v>
      </c>
      <c r="D117" s="19" t="s">
        <v>311</v>
      </c>
      <c r="E117" s="20" t="s">
        <v>42</v>
      </c>
      <c r="F117" s="21">
        <v>8</v>
      </c>
      <c r="G117" s="21">
        <v>39.979999999999997</v>
      </c>
      <c r="H117" s="22">
        <v>319.83999999999997</v>
      </c>
      <c r="I117" s="25"/>
      <c r="J117" s="25"/>
      <c r="K117" s="25"/>
    </row>
    <row r="118" spans="1:16" ht="6" customHeight="1" x14ac:dyDescent="0.25">
      <c r="A118" s="17"/>
      <c r="B118" s="18"/>
      <c r="C118" s="18"/>
      <c r="D118" s="19"/>
      <c r="E118" s="20"/>
      <c r="F118" s="21"/>
      <c r="G118" s="21"/>
      <c r="H118" s="22"/>
      <c r="I118" s="25"/>
      <c r="J118" s="26"/>
      <c r="K118" s="26"/>
    </row>
    <row r="119" spans="1:16" ht="15.75" customHeight="1" x14ac:dyDescent="0.25">
      <c r="A119" s="10" t="s">
        <v>312</v>
      </c>
      <c r="B119" s="11"/>
      <c r="C119" s="11"/>
      <c r="D119" s="11" t="s">
        <v>313</v>
      </c>
      <c r="E119" s="12"/>
      <c r="F119" s="13"/>
      <c r="G119" s="13"/>
      <c r="H119" s="14">
        <v>71125.45</v>
      </c>
      <c r="I119" s="25"/>
      <c r="J119" s="25">
        <f>H119*0.2</f>
        <v>14225.09</v>
      </c>
      <c r="K119" s="23">
        <f>H119*0.8</f>
        <v>56900.36</v>
      </c>
    </row>
    <row r="120" spans="1:16" ht="25.5" hidden="1" customHeight="1" x14ac:dyDescent="0.25">
      <c r="A120" s="17" t="s">
        <v>314</v>
      </c>
      <c r="B120" s="18" t="s">
        <v>315</v>
      </c>
      <c r="C120" s="18" t="s">
        <v>18</v>
      </c>
      <c r="D120" s="19" t="s">
        <v>316</v>
      </c>
      <c r="E120" s="20" t="s">
        <v>42</v>
      </c>
      <c r="F120" s="21">
        <v>3</v>
      </c>
      <c r="G120" s="21">
        <v>683.31</v>
      </c>
      <c r="H120" s="22">
        <v>2049.9299999999998</v>
      </c>
      <c r="I120" s="25"/>
      <c r="J120" s="25"/>
      <c r="K120" s="23"/>
    </row>
    <row r="121" spans="1:16" ht="51" hidden="1" customHeight="1" x14ac:dyDescent="0.25">
      <c r="A121" s="17" t="s">
        <v>317</v>
      </c>
      <c r="B121" s="18" t="s">
        <v>298</v>
      </c>
      <c r="C121" s="18" t="s">
        <v>18</v>
      </c>
      <c r="D121" s="19" t="s">
        <v>299</v>
      </c>
      <c r="E121" s="20" t="s">
        <v>93</v>
      </c>
      <c r="F121" s="21">
        <v>400</v>
      </c>
      <c r="G121" s="21">
        <v>36.96</v>
      </c>
      <c r="H121" s="22">
        <v>14784</v>
      </c>
      <c r="I121" s="25"/>
      <c r="J121" s="25"/>
      <c r="K121" s="23"/>
      <c r="P121" s="16">
        <f>SUM(H4,H10,H14,H19,H33,H37,H45,H54,H60,H67,H74,H78,H85,H119,H138,H158)</f>
        <v>554462.23</v>
      </c>
    </row>
    <row r="122" spans="1:16" ht="38.25" hidden="1" customHeight="1" x14ac:dyDescent="0.25">
      <c r="A122" s="17" t="s">
        <v>318</v>
      </c>
      <c r="B122" s="18" t="s">
        <v>319</v>
      </c>
      <c r="C122" s="18" t="s">
        <v>18</v>
      </c>
      <c r="D122" s="19" t="s">
        <v>320</v>
      </c>
      <c r="E122" s="20" t="s">
        <v>93</v>
      </c>
      <c r="F122" s="21">
        <v>800</v>
      </c>
      <c r="G122" s="21">
        <v>1.72</v>
      </c>
      <c r="H122" s="22">
        <v>1376</v>
      </c>
      <c r="I122" s="25"/>
      <c r="J122" s="25"/>
      <c r="K122" s="23"/>
    </row>
    <row r="123" spans="1:16" ht="25.5" hidden="1" customHeight="1" x14ac:dyDescent="0.25">
      <c r="A123" s="17" t="s">
        <v>321</v>
      </c>
      <c r="B123" s="18" t="s">
        <v>322</v>
      </c>
      <c r="C123" s="18" t="s">
        <v>30</v>
      </c>
      <c r="D123" s="19" t="s">
        <v>323</v>
      </c>
      <c r="E123" s="20" t="s">
        <v>154</v>
      </c>
      <c r="F123" s="21">
        <v>30</v>
      </c>
      <c r="G123" s="21">
        <v>182.69</v>
      </c>
      <c r="H123" s="22">
        <v>5480.7</v>
      </c>
      <c r="I123" s="25"/>
      <c r="J123" s="25"/>
      <c r="K123" s="23"/>
    </row>
    <row r="124" spans="1:16" ht="15" hidden="1" customHeight="1" x14ac:dyDescent="0.25">
      <c r="A124" s="17" t="s">
        <v>324</v>
      </c>
      <c r="B124" s="18" t="s">
        <v>325</v>
      </c>
      <c r="C124" s="18" t="s">
        <v>30</v>
      </c>
      <c r="D124" s="19" t="s">
        <v>326</v>
      </c>
      <c r="E124" s="20" t="s">
        <v>154</v>
      </c>
      <c r="F124" s="21">
        <v>1</v>
      </c>
      <c r="G124" s="21">
        <v>1070.33</v>
      </c>
      <c r="H124" s="22">
        <v>1070.33</v>
      </c>
      <c r="I124" s="25"/>
      <c r="J124" s="25"/>
      <c r="K124" s="23"/>
    </row>
    <row r="125" spans="1:16" ht="25.5" hidden="1" customHeight="1" x14ac:dyDescent="0.25">
      <c r="A125" s="17" t="s">
        <v>327</v>
      </c>
      <c r="B125" s="18" t="s">
        <v>328</v>
      </c>
      <c r="C125" s="18" t="s">
        <v>30</v>
      </c>
      <c r="D125" s="19" t="s">
        <v>329</v>
      </c>
      <c r="E125" s="20" t="s">
        <v>42</v>
      </c>
      <c r="F125" s="21">
        <v>2</v>
      </c>
      <c r="G125" s="21">
        <v>4005.39</v>
      </c>
      <c r="H125" s="22">
        <v>8010.78</v>
      </c>
      <c r="I125" s="25"/>
      <c r="J125" s="25"/>
      <c r="K125" s="23"/>
    </row>
    <row r="126" spans="1:16" ht="25.5" hidden="1" customHeight="1" x14ac:dyDescent="0.25">
      <c r="A126" s="17" t="s">
        <v>330</v>
      </c>
      <c r="B126" s="18" t="s">
        <v>331</v>
      </c>
      <c r="C126" s="18" t="s">
        <v>18</v>
      </c>
      <c r="D126" s="19" t="s">
        <v>332</v>
      </c>
      <c r="E126" s="20" t="s">
        <v>42</v>
      </c>
      <c r="F126" s="21">
        <v>2</v>
      </c>
      <c r="G126" s="21">
        <v>3664.06</v>
      </c>
      <c r="H126" s="22">
        <v>7328.12</v>
      </c>
      <c r="I126" s="25"/>
      <c r="J126" s="25"/>
      <c r="K126" s="23"/>
    </row>
    <row r="127" spans="1:16" ht="63.75" hidden="1" customHeight="1" x14ac:dyDescent="0.25">
      <c r="A127" s="17" t="s">
        <v>333</v>
      </c>
      <c r="B127" s="18" t="s">
        <v>334</v>
      </c>
      <c r="C127" s="18" t="s">
        <v>18</v>
      </c>
      <c r="D127" s="19" t="s">
        <v>335</v>
      </c>
      <c r="E127" s="20" t="s">
        <v>93</v>
      </c>
      <c r="F127" s="21">
        <v>180</v>
      </c>
      <c r="G127" s="21">
        <v>63.81</v>
      </c>
      <c r="H127" s="22">
        <v>11485.8</v>
      </c>
      <c r="I127" s="25"/>
      <c r="J127" s="25"/>
      <c r="K127" s="23"/>
    </row>
    <row r="128" spans="1:16" ht="25.5" hidden="1" customHeight="1" x14ac:dyDescent="0.25">
      <c r="A128" s="17" t="s">
        <v>336</v>
      </c>
      <c r="B128" s="18" t="s">
        <v>337</v>
      </c>
      <c r="C128" s="18" t="s">
        <v>18</v>
      </c>
      <c r="D128" s="19" t="s">
        <v>338</v>
      </c>
      <c r="E128" s="20" t="s">
        <v>42</v>
      </c>
      <c r="F128" s="21">
        <v>10</v>
      </c>
      <c r="G128" s="21">
        <v>253.24</v>
      </c>
      <c r="H128" s="22">
        <v>2532.4</v>
      </c>
      <c r="I128" s="25"/>
      <c r="J128" s="25"/>
      <c r="K128" s="23"/>
    </row>
    <row r="129" spans="1:16" ht="63.75" hidden="1" customHeight="1" x14ac:dyDescent="0.25">
      <c r="A129" s="17" t="s">
        <v>339</v>
      </c>
      <c r="B129" s="18" t="s">
        <v>340</v>
      </c>
      <c r="C129" s="18" t="s">
        <v>18</v>
      </c>
      <c r="D129" s="19" t="s">
        <v>341</v>
      </c>
      <c r="E129" s="20" t="s">
        <v>42</v>
      </c>
      <c r="F129" s="21">
        <v>1</v>
      </c>
      <c r="G129" s="21">
        <v>194.25</v>
      </c>
      <c r="H129" s="22">
        <v>194.25</v>
      </c>
      <c r="I129" s="25"/>
      <c r="J129" s="25"/>
      <c r="K129" s="23"/>
    </row>
    <row r="130" spans="1:16" ht="63.75" hidden="1" customHeight="1" x14ac:dyDescent="0.25">
      <c r="A130" s="17" t="s">
        <v>342</v>
      </c>
      <c r="B130" s="18" t="s">
        <v>343</v>
      </c>
      <c r="C130" s="18" t="s">
        <v>18</v>
      </c>
      <c r="D130" s="19" t="s">
        <v>344</v>
      </c>
      <c r="E130" s="20" t="s">
        <v>42</v>
      </c>
      <c r="F130" s="21">
        <v>6</v>
      </c>
      <c r="G130" s="21">
        <v>977.79</v>
      </c>
      <c r="H130" s="22">
        <v>5866.74</v>
      </c>
      <c r="I130" s="25"/>
      <c r="J130" s="25"/>
      <c r="K130" s="23"/>
    </row>
    <row r="131" spans="1:16" ht="38.25" hidden="1" customHeight="1" x14ac:dyDescent="0.25">
      <c r="A131" s="17" t="s">
        <v>345</v>
      </c>
      <c r="B131" s="18" t="s">
        <v>346</v>
      </c>
      <c r="C131" s="18" t="s">
        <v>18</v>
      </c>
      <c r="D131" s="19" t="s">
        <v>347</v>
      </c>
      <c r="E131" s="20" t="s">
        <v>42</v>
      </c>
      <c r="F131" s="21">
        <v>2</v>
      </c>
      <c r="G131" s="21">
        <v>248.33</v>
      </c>
      <c r="H131" s="22">
        <v>496.66</v>
      </c>
      <c r="I131" s="25"/>
      <c r="J131" s="25"/>
      <c r="K131" s="23"/>
    </row>
    <row r="132" spans="1:16" ht="25.5" hidden="1" customHeight="1" x14ac:dyDescent="0.25">
      <c r="A132" s="17" t="s">
        <v>348</v>
      </c>
      <c r="B132" s="18" t="s">
        <v>349</v>
      </c>
      <c r="C132" s="18" t="s">
        <v>18</v>
      </c>
      <c r="D132" s="19" t="s">
        <v>350</v>
      </c>
      <c r="E132" s="20" t="s">
        <v>42</v>
      </c>
      <c r="F132" s="21">
        <v>2</v>
      </c>
      <c r="G132" s="21">
        <v>120.61</v>
      </c>
      <c r="H132" s="22">
        <v>241.22</v>
      </c>
      <c r="I132" s="25"/>
      <c r="J132" s="25"/>
      <c r="K132" s="23"/>
    </row>
    <row r="133" spans="1:16" ht="51" hidden="1" customHeight="1" x14ac:dyDescent="0.25">
      <c r="A133" s="17" t="s">
        <v>351</v>
      </c>
      <c r="B133" s="18" t="s">
        <v>352</v>
      </c>
      <c r="C133" s="18" t="s">
        <v>18</v>
      </c>
      <c r="D133" s="19" t="s">
        <v>353</v>
      </c>
      <c r="E133" s="20" t="s">
        <v>42</v>
      </c>
      <c r="F133" s="21">
        <v>2</v>
      </c>
      <c r="G133" s="21">
        <v>123.56</v>
      </c>
      <c r="H133" s="22">
        <v>247.12</v>
      </c>
      <c r="I133" s="25"/>
      <c r="J133" s="25"/>
      <c r="K133" s="23"/>
    </row>
    <row r="134" spans="1:16" ht="25.5" hidden="1" customHeight="1" x14ac:dyDescent="0.25">
      <c r="A134" s="17" t="s">
        <v>354</v>
      </c>
      <c r="B134" s="18" t="s">
        <v>355</v>
      </c>
      <c r="C134" s="18" t="s">
        <v>30</v>
      </c>
      <c r="D134" s="19" t="s">
        <v>356</v>
      </c>
      <c r="E134" s="20" t="s">
        <v>154</v>
      </c>
      <c r="F134" s="21">
        <v>2</v>
      </c>
      <c r="G134" s="21">
        <v>860.86</v>
      </c>
      <c r="H134" s="22">
        <v>1721.72</v>
      </c>
      <c r="I134" s="25"/>
      <c r="J134" s="25"/>
      <c r="K134" s="23"/>
    </row>
    <row r="135" spans="1:16" ht="15" hidden="1" customHeight="1" x14ac:dyDescent="0.25">
      <c r="A135" s="17" t="s">
        <v>357</v>
      </c>
      <c r="B135" s="18" t="s">
        <v>358</v>
      </c>
      <c r="C135" s="18" t="s">
        <v>18</v>
      </c>
      <c r="D135" s="19" t="s">
        <v>359</v>
      </c>
      <c r="E135" s="20" t="s">
        <v>38</v>
      </c>
      <c r="F135" s="21">
        <v>112</v>
      </c>
      <c r="G135" s="21">
        <v>15.89</v>
      </c>
      <c r="H135" s="22">
        <v>1779.68</v>
      </c>
      <c r="I135" s="25"/>
      <c r="J135" s="26"/>
      <c r="K135" s="24"/>
    </row>
    <row r="136" spans="1:16" ht="6" customHeight="1" x14ac:dyDescent="0.25">
      <c r="A136" s="17"/>
      <c r="B136" s="18"/>
      <c r="C136" s="18"/>
      <c r="D136" s="19"/>
      <c r="E136" s="20"/>
      <c r="F136" s="21"/>
      <c r="G136" s="21"/>
      <c r="H136" s="22"/>
      <c r="I136" s="25"/>
      <c r="J136" s="26"/>
      <c r="K136" s="24"/>
    </row>
    <row r="137" spans="1:16" ht="51" hidden="1" customHeight="1" x14ac:dyDescent="0.25">
      <c r="A137" s="17" t="s">
        <v>360</v>
      </c>
      <c r="B137" s="18" t="s">
        <v>361</v>
      </c>
      <c r="C137" s="18" t="s">
        <v>18</v>
      </c>
      <c r="D137" s="19" t="s">
        <v>362</v>
      </c>
      <c r="E137" s="20" t="s">
        <v>93</v>
      </c>
      <c r="F137" s="21">
        <v>400</v>
      </c>
      <c r="G137" s="21">
        <v>16.149999999999999</v>
      </c>
      <c r="H137" s="22">
        <v>6460</v>
      </c>
      <c r="I137" s="23"/>
      <c r="J137" s="23"/>
      <c r="K137" s="23"/>
    </row>
    <row r="138" spans="1:16" ht="15.75" customHeight="1" x14ac:dyDescent="0.25">
      <c r="A138" s="10" t="s">
        <v>363</v>
      </c>
      <c r="B138" s="11"/>
      <c r="C138" s="11"/>
      <c r="D138" s="11" t="s">
        <v>364</v>
      </c>
      <c r="E138" s="12"/>
      <c r="F138" s="13"/>
      <c r="G138" s="13"/>
      <c r="H138" s="14">
        <v>61274.57</v>
      </c>
      <c r="I138" s="25">
        <f>H138*0.2</f>
        <v>12254.914000000001</v>
      </c>
      <c r="J138" s="25">
        <f>H138*0.8</f>
        <v>49019.656000000003</v>
      </c>
      <c r="K138" s="23"/>
      <c r="L138" s="16"/>
    </row>
    <row r="139" spans="1:16" ht="63.75" hidden="1" customHeight="1" x14ac:dyDescent="0.25">
      <c r="A139" s="17" t="s">
        <v>365</v>
      </c>
      <c r="B139" s="18" t="s">
        <v>97</v>
      </c>
      <c r="C139" s="18" t="s">
        <v>18</v>
      </c>
      <c r="D139" s="19" t="s">
        <v>98</v>
      </c>
      <c r="E139" s="20" t="s">
        <v>38</v>
      </c>
      <c r="F139" s="21">
        <v>150</v>
      </c>
      <c r="G139" s="21">
        <v>60.27</v>
      </c>
      <c r="H139" s="22">
        <v>9040.5</v>
      </c>
      <c r="I139" s="23"/>
      <c r="J139" s="23"/>
      <c r="K139" s="23"/>
    </row>
    <row r="140" spans="1:16" ht="25.5" hidden="1" customHeight="1" x14ac:dyDescent="0.25">
      <c r="A140" s="17" t="s">
        <v>366</v>
      </c>
      <c r="B140" s="18" t="s">
        <v>367</v>
      </c>
      <c r="C140" s="18" t="s">
        <v>18</v>
      </c>
      <c r="D140" s="19" t="s">
        <v>368</v>
      </c>
      <c r="E140" s="20" t="s">
        <v>51</v>
      </c>
      <c r="F140" s="21">
        <v>14.32</v>
      </c>
      <c r="G140" s="21">
        <v>36.840000000000003</v>
      </c>
      <c r="H140" s="22">
        <v>527.54</v>
      </c>
      <c r="I140" s="23"/>
      <c r="J140" s="23"/>
      <c r="K140" s="23"/>
    </row>
    <row r="141" spans="1:16" ht="63.75" hidden="1" customHeight="1" x14ac:dyDescent="0.25">
      <c r="A141" s="17" t="s">
        <v>369</v>
      </c>
      <c r="B141" s="18" t="s">
        <v>370</v>
      </c>
      <c r="C141" s="18" t="s">
        <v>18</v>
      </c>
      <c r="D141" s="19" t="s">
        <v>371</v>
      </c>
      <c r="E141" s="20" t="s">
        <v>38</v>
      </c>
      <c r="F141" s="21">
        <v>300</v>
      </c>
      <c r="G141" s="21">
        <v>6.63</v>
      </c>
      <c r="H141" s="22">
        <v>1989</v>
      </c>
      <c r="I141" s="23"/>
      <c r="J141" s="23"/>
      <c r="K141" s="23"/>
      <c r="P141">
        <f>P121*0.2835</f>
        <v>157190.04220499998</v>
      </c>
    </row>
    <row r="142" spans="1:16" ht="38.25" hidden="1" customHeight="1" x14ac:dyDescent="0.25">
      <c r="A142" s="17" t="s">
        <v>372</v>
      </c>
      <c r="B142" s="18" t="s">
        <v>373</v>
      </c>
      <c r="C142" s="18" t="s">
        <v>18</v>
      </c>
      <c r="D142" s="19" t="s">
        <v>374</v>
      </c>
      <c r="E142" s="20" t="s">
        <v>93</v>
      </c>
      <c r="F142" s="21">
        <v>118</v>
      </c>
      <c r="G142" s="21">
        <v>45.34</v>
      </c>
      <c r="H142" s="22">
        <v>5350.12</v>
      </c>
      <c r="I142" s="23"/>
      <c r="J142" s="23"/>
      <c r="K142" s="23"/>
    </row>
    <row r="143" spans="1:16" ht="25.5" hidden="1" customHeight="1" x14ac:dyDescent="0.25">
      <c r="A143" s="17" t="s">
        <v>375</v>
      </c>
      <c r="B143" s="18" t="s">
        <v>136</v>
      </c>
      <c r="C143" s="18" t="s">
        <v>18</v>
      </c>
      <c r="D143" s="19" t="s">
        <v>137</v>
      </c>
      <c r="E143" s="20" t="s">
        <v>38</v>
      </c>
      <c r="F143" s="21">
        <v>300</v>
      </c>
      <c r="G143" s="21">
        <v>10.1</v>
      </c>
      <c r="H143" s="22">
        <v>3030</v>
      </c>
      <c r="I143" s="23"/>
      <c r="J143" s="23"/>
      <c r="K143" s="23"/>
    </row>
    <row r="144" spans="1:16" ht="25.5" hidden="1" customHeight="1" x14ac:dyDescent="0.25">
      <c r="A144" s="17" t="s">
        <v>376</v>
      </c>
      <c r="B144" s="18" t="s">
        <v>377</v>
      </c>
      <c r="C144" s="18" t="s">
        <v>18</v>
      </c>
      <c r="D144" s="19" t="s">
        <v>378</v>
      </c>
      <c r="E144" s="20" t="s">
        <v>93</v>
      </c>
      <c r="F144" s="21">
        <v>150</v>
      </c>
      <c r="G144" s="21">
        <v>30.96</v>
      </c>
      <c r="H144" s="22">
        <v>4644</v>
      </c>
      <c r="I144" s="23"/>
      <c r="J144" s="23"/>
      <c r="K144" s="23"/>
      <c r="P144" s="16">
        <f>SUM(I161:K161)</f>
        <v>554462.2300000001</v>
      </c>
    </row>
    <row r="145" spans="1:14" ht="38.25" hidden="1" customHeight="1" x14ac:dyDescent="0.25">
      <c r="A145" s="17" t="s">
        <v>379</v>
      </c>
      <c r="B145" s="18" t="s">
        <v>380</v>
      </c>
      <c r="C145" s="18" t="s">
        <v>18</v>
      </c>
      <c r="D145" s="19" t="s">
        <v>381</v>
      </c>
      <c r="E145" s="20" t="s">
        <v>38</v>
      </c>
      <c r="F145" s="21">
        <v>23.88</v>
      </c>
      <c r="G145" s="21">
        <v>4.25</v>
      </c>
      <c r="H145" s="22">
        <v>101.49</v>
      </c>
      <c r="I145" s="23"/>
      <c r="J145" s="23"/>
      <c r="K145" s="23"/>
    </row>
    <row r="146" spans="1:14" ht="25.5" hidden="1" customHeight="1" x14ac:dyDescent="0.25">
      <c r="A146" s="17" t="s">
        <v>382</v>
      </c>
      <c r="B146" s="18" t="s">
        <v>383</v>
      </c>
      <c r="C146" s="18" t="s">
        <v>18</v>
      </c>
      <c r="D146" s="19" t="s">
        <v>384</v>
      </c>
      <c r="E146" s="20" t="s">
        <v>51</v>
      </c>
      <c r="F146" s="21">
        <v>4.08</v>
      </c>
      <c r="G146" s="21">
        <v>57.16</v>
      </c>
      <c r="H146" s="22">
        <v>233.21</v>
      </c>
      <c r="I146" s="23"/>
      <c r="J146" s="23"/>
      <c r="K146" s="23"/>
    </row>
    <row r="147" spans="1:14" ht="25.5" hidden="1" customHeight="1" x14ac:dyDescent="0.25">
      <c r="A147" s="17" t="s">
        <v>385</v>
      </c>
      <c r="B147" s="18" t="s">
        <v>386</v>
      </c>
      <c r="C147" s="18" t="s">
        <v>18</v>
      </c>
      <c r="D147" s="19" t="s">
        <v>387</v>
      </c>
      <c r="E147" s="20" t="s">
        <v>51</v>
      </c>
      <c r="F147" s="21">
        <v>4.08</v>
      </c>
      <c r="G147" s="21">
        <v>25.52</v>
      </c>
      <c r="H147" s="22">
        <v>104.12</v>
      </c>
      <c r="I147" s="23"/>
      <c r="J147" s="23"/>
      <c r="K147" s="23"/>
    </row>
    <row r="148" spans="1:14" ht="38.25" hidden="1" customHeight="1" x14ac:dyDescent="0.25">
      <c r="A148" s="17" t="s">
        <v>388</v>
      </c>
      <c r="B148" s="18" t="s">
        <v>389</v>
      </c>
      <c r="C148" s="18" t="s">
        <v>18</v>
      </c>
      <c r="D148" s="19" t="s">
        <v>390</v>
      </c>
      <c r="E148" s="20" t="s">
        <v>51</v>
      </c>
      <c r="F148" s="21">
        <v>7.56</v>
      </c>
      <c r="G148" s="21">
        <v>534.44000000000005</v>
      </c>
      <c r="H148" s="22">
        <v>4040.36</v>
      </c>
      <c r="I148" s="23"/>
      <c r="J148" s="23"/>
      <c r="K148" s="23"/>
    </row>
    <row r="149" spans="1:14" ht="25.5" hidden="1" customHeight="1" x14ac:dyDescent="0.25">
      <c r="A149" s="17" t="s">
        <v>391</v>
      </c>
      <c r="B149" s="18" t="s">
        <v>392</v>
      </c>
      <c r="C149" s="18" t="s">
        <v>18</v>
      </c>
      <c r="D149" s="19" t="s">
        <v>393</v>
      </c>
      <c r="E149" s="20" t="s">
        <v>51</v>
      </c>
      <c r="F149" s="21">
        <v>3.58</v>
      </c>
      <c r="G149" s="21">
        <v>446.11</v>
      </c>
      <c r="H149" s="22">
        <v>1597.07</v>
      </c>
      <c r="I149" s="23"/>
      <c r="J149" s="23"/>
      <c r="K149" s="23"/>
    </row>
    <row r="150" spans="1:14" ht="25.5" hidden="1" customHeight="1" x14ac:dyDescent="0.25">
      <c r="A150" s="17" t="s">
        <v>394</v>
      </c>
      <c r="B150" s="18" t="s">
        <v>76</v>
      </c>
      <c r="C150" s="18" t="s">
        <v>18</v>
      </c>
      <c r="D150" s="19" t="s">
        <v>77</v>
      </c>
      <c r="E150" s="20" t="s">
        <v>51</v>
      </c>
      <c r="F150" s="21">
        <v>25.6</v>
      </c>
      <c r="G150" s="21">
        <v>456.26</v>
      </c>
      <c r="H150" s="22">
        <v>11680.25</v>
      </c>
      <c r="I150" s="23"/>
      <c r="J150" s="23"/>
      <c r="K150" s="23"/>
    </row>
    <row r="151" spans="1:14" ht="25.5" hidden="1" customHeight="1" x14ac:dyDescent="0.25">
      <c r="A151" s="17" t="s">
        <v>395</v>
      </c>
      <c r="B151" s="18" t="s">
        <v>396</v>
      </c>
      <c r="C151" s="18" t="s">
        <v>18</v>
      </c>
      <c r="D151" s="19" t="s">
        <v>397</v>
      </c>
      <c r="E151" s="20" t="s">
        <v>51</v>
      </c>
      <c r="F151" s="21">
        <v>25.6</v>
      </c>
      <c r="G151" s="21">
        <v>94.85</v>
      </c>
      <c r="H151" s="22">
        <v>2428.16</v>
      </c>
      <c r="I151" s="23"/>
      <c r="J151" s="23"/>
      <c r="K151" s="23"/>
    </row>
    <row r="152" spans="1:14" ht="51" hidden="1" customHeight="1" x14ac:dyDescent="0.25">
      <c r="A152" s="17" t="s">
        <v>398</v>
      </c>
      <c r="B152" s="18" t="s">
        <v>399</v>
      </c>
      <c r="C152" s="18" t="s">
        <v>18</v>
      </c>
      <c r="D152" s="19" t="s">
        <v>400</v>
      </c>
      <c r="E152" s="20" t="s">
        <v>86</v>
      </c>
      <c r="F152" s="21">
        <v>220</v>
      </c>
      <c r="G152" s="21">
        <v>10.81</v>
      </c>
      <c r="H152" s="22">
        <v>2378.1999999999998</v>
      </c>
      <c r="I152" s="24"/>
      <c r="J152" s="23"/>
      <c r="K152" s="23"/>
    </row>
    <row r="153" spans="1:14" ht="25.5" hidden="1" customHeight="1" x14ac:dyDescent="0.25">
      <c r="A153" s="17" t="s">
        <v>401</v>
      </c>
      <c r="B153" s="18" t="s">
        <v>402</v>
      </c>
      <c r="C153" s="18" t="s">
        <v>18</v>
      </c>
      <c r="D153" s="19" t="s">
        <v>403</v>
      </c>
      <c r="E153" s="20" t="s">
        <v>38</v>
      </c>
      <c r="F153" s="21">
        <v>35.479999999999997</v>
      </c>
      <c r="G153" s="21">
        <v>50</v>
      </c>
      <c r="H153" s="22">
        <v>1774</v>
      </c>
      <c r="I153" s="23"/>
      <c r="J153" s="23"/>
      <c r="K153" s="25"/>
    </row>
    <row r="154" spans="1:14" ht="25.5" hidden="1" customHeight="1" x14ac:dyDescent="0.25">
      <c r="A154" s="17" t="s">
        <v>404</v>
      </c>
      <c r="B154" s="18" t="s">
        <v>405</v>
      </c>
      <c r="C154" s="18" t="s">
        <v>18</v>
      </c>
      <c r="D154" s="19" t="s">
        <v>406</v>
      </c>
      <c r="E154" s="20" t="s">
        <v>38</v>
      </c>
      <c r="F154" s="21">
        <v>15</v>
      </c>
      <c r="G154" s="21">
        <v>8.94</v>
      </c>
      <c r="H154" s="22">
        <v>134.1</v>
      </c>
      <c r="I154" s="23"/>
      <c r="J154" s="23"/>
      <c r="K154" s="23"/>
    </row>
    <row r="155" spans="1:14" ht="63.75" hidden="1" customHeight="1" x14ac:dyDescent="0.25">
      <c r="A155" s="17" t="s">
        <v>407</v>
      </c>
      <c r="B155" s="18" t="s">
        <v>141</v>
      </c>
      <c r="C155" s="18" t="s">
        <v>18</v>
      </c>
      <c r="D155" s="19" t="s">
        <v>142</v>
      </c>
      <c r="E155" s="20" t="s">
        <v>38</v>
      </c>
      <c r="F155" s="21">
        <v>300</v>
      </c>
      <c r="G155" s="21">
        <v>19.27</v>
      </c>
      <c r="H155" s="22">
        <v>5781</v>
      </c>
      <c r="I155" s="23"/>
      <c r="J155" s="23"/>
      <c r="K155" s="24"/>
    </row>
    <row r="156" spans="1:14" ht="27" hidden="1" customHeight="1" x14ac:dyDescent="0.25">
      <c r="A156" s="17" t="s">
        <v>408</v>
      </c>
      <c r="B156" s="27" t="s">
        <v>409</v>
      </c>
      <c r="C156" s="18" t="s">
        <v>30</v>
      </c>
      <c r="D156" s="19" t="s">
        <v>410</v>
      </c>
      <c r="E156" s="20" t="s">
        <v>411</v>
      </c>
      <c r="F156" s="21">
        <v>5</v>
      </c>
      <c r="G156" s="21">
        <v>1288.29</v>
      </c>
      <c r="H156" s="22">
        <v>6441.45</v>
      </c>
      <c r="I156" s="28"/>
      <c r="J156" s="28"/>
      <c r="K156" s="28"/>
    </row>
    <row r="157" spans="1:14" ht="6" customHeight="1" x14ac:dyDescent="0.25">
      <c r="A157" s="17"/>
      <c r="B157" s="27"/>
      <c r="C157" s="18"/>
      <c r="D157" s="19"/>
      <c r="E157" s="20"/>
      <c r="F157" s="21"/>
      <c r="G157" s="21"/>
      <c r="H157" s="22"/>
      <c r="I157" s="29"/>
      <c r="J157" s="29"/>
      <c r="K157" s="30"/>
    </row>
    <row r="158" spans="1:14" ht="15.75" customHeight="1" x14ac:dyDescent="0.25">
      <c r="A158" s="10" t="s">
        <v>412</v>
      </c>
      <c r="B158" s="11"/>
      <c r="C158" s="11"/>
      <c r="D158" s="11" t="s">
        <v>413</v>
      </c>
      <c r="E158" s="12"/>
      <c r="F158" s="13"/>
      <c r="G158" s="13"/>
      <c r="H158" s="14">
        <v>5561.46</v>
      </c>
      <c r="I158" s="28"/>
      <c r="J158" s="28"/>
      <c r="K158" s="25">
        <f>H158</f>
        <v>5561.46</v>
      </c>
      <c r="N158" s="16"/>
    </row>
    <row r="159" spans="1:14" ht="15.75" hidden="1" customHeight="1" x14ac:dyDescent="0.25">
      <c r="A159" s="17" t="s">
        <v>414</v>
      </c>
      <c r="B159" s="18" t="s">
        <v>415</v>
      </c>
      <c r="C159" s="18" t="s">
        <v>18</v>
      </c>
      <c r="D159" s="19" t="s">
        <v>416</v>
      </c>
      <c r="E159" s="20" t="s">
        <v>38</v>
      </c>
      <c r="F159" s="21">
        <v>2493.9299999999998</v>
      </c>
      <c r="G159" s="21">
        <v>2.23</v>
      </c>
      <c r="H159" s="22">
        <v>5561.46</v>
      </c>
      <c r="I159" s="31"/>
      <c r="J159" s="31"/>
      <c r="K159" s="31"/>
    </row>
    <row r="160" spans="1:14" ht="6" customHeight="1" x14ac:dyDescent="0.25">
      <c r="A160" s="17"/>
      <c r="B160" s="18"/>
      <c r="C160" s="18"/>
      <c r="D160" s="19"/>
      <c r="E160" s="20"/>
      <c r="F160" s="21"/>
      <c r="G160" s="21"/>
      <c r="H160" s="22"/>
      <c r="I160" s="32"/>
      <c r="J160" s="32"/>
      <c r="K160" s="33"/>
    </row>
    <row r="161" spans="1:12" ht="18.75" x14ac:dyDescent="0.25">
      <c r="A161" s="172" t="s">
        <v>417</v>
      </c>
      <c r="B161" s="172"/>
      <c r="C161" s="172"/>
      <c r="D161" s="172"/>
      <c r="E161" s="172"/>
      <c r="F161" s="172"/>
      <c r="G161" s="172"/>
      <c r="H161" s="34">
        <f>SUM(H4:H159)/2</f>
        <v>554462.23</v>
      </c>
      <c r="I161" s="35">
        <f>SUM(I4:I158)</f>
        <v>52798.992837230675</v>
      </c>
      <c r="J161" s="35">
        <f>SUM(J4:J158)</f>
        <v>274615.76154560421</v>
      </c>
      <c r="K161" s="35">
        <f>SUM(K4:K158)</f>
        <v>227047.47561716518</v>
      </c>
      <c r="L161" s="16"/>
    </row>
    <row r="162" spans="1:12" ht="18.75" x14ac:dyDescent="0.25">
      <c r="A162" s="172" t="s">
        <v>418</v>
      </c>
      <c r="B162" s="172"/>
      <c r="C162" s="172"/>
      <c r="D162" s="172"/>
      <c r="E162" s="172"/>
      <c r="F162" s="172"/>
      <c r="G162" s="172"/>
      <c r="H162" s="34">
        <f>H161*0.2835</f>
        <v>157190.04220499998</v>
      </c>
      <c r="I162" s="35">
        <f>I161*0.2835</f>
        <v>14968.514469354895</v>
      </c>
      <c r="J162" s="35">
        <f>J161*0.2835</f>
        <v>77853.568398178788</v>
      </c>
      <c r="K162" s="35">
        <f>K161*0.2835</f>
        <v>64367.959337466324</v>
      </c>
    </row>
    <row r="163" spans="1:12" ht="21.75" customHeight="1" x14ac:dyDescent="0.25">
      <c r="A163" s="173" t="s">
        <v>419</v>
      </c>
      <c r="B163" s="173"/>
      <c r="C163" s="173"/>
      <c r="D163" s="173"/>
      <c r="E163" s="173"/>
      <c r="F163" s="173"/>
      <c r="G163" s="173"/>
      <c r="H163" s="36">
        <f>H161+H162</f>
        <v>711652.27220499993</v>
      </c>
      <c r="I163" s="37">
        <f>I161+I162</f>
        <v>67767.507306585569</v>
      </c>
      <c r="J163" s="37">
        <f>J161+J162</f>
        <v>352469.329943783</v>
      </c>
      <c r="K163" s="37">
        <f>K161+K162</f>
        <v>291415.43495463149</v>
      </c>
    </row>
    <row r="164" spans="1:12" ht="32.25" hidden="1" customHeight="1" x14ac:dyDescent="0.25">
      <c r="A164" s="174" t="s">
        <v>420</v>
      </c>
      <c r="B164" s="174"/>
      <c r="C164" s="174"/>
      <c r="D164" s="174"/>
      <c r="E164" s="174"/>
      <c r="F164" s="174"/>
      <c r="G164" s="174"/>
      <c r="H164" s="174"/>
    </row>
    <row r="165" spans="1:12" ht="39.75" hidden="1" customHeight="1" x14ac:dyDescent="0.25">
      <c r="A165" s="171" t="s">
        <v>421</v>
      </c>
      <c r="B165" s="171"/>
      <c r="C165" s="171"/>
      <c r="D165" s="171"/>
      <c r="E165" s="171"/>
      <c r="F165" s="171"/>
      <c r="G165" s="171"/>
      <c r="H165" s="171"/>
    </row>
  </sheetData>
  <mergeCells count="11">
    <mergeCell ref="A165:H165"/>
    <mergeCell ref="M78:M85"/>
    <mergeCell ref="A161:G161"/>
    <mergeCell ref="A162:G162"/>
    <mergeCell ref="A163:G163"/>
    <mergeCell ref="A164:H164"/>
    <mergeCell ref="A1:H1"/>
    <mergeCell ref="I1:K2"/>
    <mergeCell ref="A2:H2"/>
    <mergeCell ref="N33:N37"/>
    <mergeCell ref="M60:M67"/>
  </mergeCells>
  <printOptions horizontalCentered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5"/>
  <sheetViews>
    <sheetView tabSelected="1" view="pageBreakPreview" topLeftCell="A143" zoomScale="85" zoomScaleNormal="100" zoomScalePageLayoutView="85" workbookViewId="0">
      <selection activeCell="C66" sqref="C66"/>
    </sheetView>
  </sheetViews>
  <sheetFormatPr defaultRowHeight="15" x14ac:dyDescent="0.25"/>
  <cols>
    <col min="1" max="1" width="6.42578125" style="38" customWidth="1"/>
    <col min="2" max="2" width="17" style="38" customWidth="1"/>
    <col min="3" max="3" width="8.85546875" style="38" customWidth="1"/>
    <col min="4" max="4" width="52" customWidth="1"/>
    <col min="5" max="5" width="9.140625" style="39" customWidth="1"/>
    <col min="6" max="6" width="11.140625" style="40" customWidth="1"/>
    <col min="7" max="7" width="15.42578125" style="40" customWidth="1"/>
    <col min="8" max="8" width="17.140625" style="39" customWidth="1"/>
    <col min="9" max="10" width="8.7109375" customWidth="1"/>
    <col min="11" max="11" width="13.28515625" customWidth="1"/>
    <col min="12" max="1025" width="8.7109375" customWidth="1"/>
  </cols>
  <sheetData>
    <row r="1" spans="1:8" ht="70.5" customHeight="1" x14ac:dyDescent="0.25">
      <c r="A1" s="175"/>
      <c r="B1" s="175"/>
      <c r="C1" s="175"/>
      <c r="D1" s="175"/>
      <c r="E1" s="175"/>
      <c r="F1" s="175"/>
      <c r="G1" s="175"/>
      <c r="H1" s="175"/>
    </row>
    <row r="2" spans="1:8" ht="20.25" customHeight="1" x14ac:dyDescent="0.25">
      <c r="A2" s="176" t="s">
        <v>0</v>
      </c>
      <c r="B2" s="176"/>
      <c r="C2" s="176"/>
      <c r="D2" s="176"/>
      <c r="E2" s="176"/>
      <c r="F2" s="176"/>
      <c r="G2" s="176"/>
      <c r="H2" s="176"/>
    </row>
    <row r="3" spans="1:8" ht="15" customHeight="1" x14ac:dyDescent="0.25">
      <c r="A3" s="176" t="s">
        <v>2</v>
      </c>
      <c r="B3" s="176"/>
      <c r="C3" s="176"/>
      <c r="D3" s="176"/>
      <c r="E3" s="176"/>
      <c r="F3" s="176"/>
      <c r="G3" s="176"/>
      <c r="H3" s="176"/>
    </row>
    <row r="4" spans="1:8" ht="15" customHeight="1" x14ac:dyDescent="0.25">
      <c r="A4" s="176" t="s">
        <v>422</v>
      </c>
      <c r="B4" s="176"/>
      <c r="C4" s="176"/>
      <c r="D4" s="176"/>
      <c r="E4" s="176"/>
      <c r="F4" s="176"/>
      <c r="G4" s="176"/>
      <c r="H4" s="176"/>
    </row>
    <row r="5" spans="1:8" ht="20.25" customHeight="1" x14ac:dyDescent="0.25">
      <c r="A5" s="176" t="s">
        <v>423</v>
      </c>
      <c r="B5" s="176"/>
      <c r="C5" s="176"/>
      <c r="D5" s="176"/>
      <c r="E5" s="176"/>
      <c r="F5" s="176"/>
      <c r="G5" s="176"/>
      <c r="H5" s="176"/>
    </row>
    <row r="6" spans="1:8" ht="21.75" customHeight="1" x14ac:dyDescent="0.25">
      <c r="A6" s="41" t="s">
        <v>3</v>
      </c>
      <c r="B6" s="42" t="s">
        <v>4</v>
      </c>
      <c r="C6" s="42" t="s">
        <v>5</v>
      </c>
      <c r="D6" s="43" t="s">
        <v>6</v>
      </c>
      <c r="E6" s="44" t="s">
        <v>7</v>
      </c>
      <c r="F6" s="45" t="s">
        <v>8</v>
      </c>
      <c r="G6" s="45" t="s">
        <v>9</v>
      </c>
      <c r="H6" s="46" t="s">
        <v>10</v>
      </c>
    </row>
    <row r="7" spans="1:8" x14ac:dyDescent="0.25">
      <c r="A7" s="47" t="s">
        <v>14</v>
      </c>
      <c r="B7" s="48"/>
      <c r="C7" s="48"/>
      <c r="D7" s="48" t="s">
        <v>15</v>
      </c>
      <c r="E7" s="49"/>
      <c r="F7" s="50"/>
      <c r="G7" s="50"/>
      <c r="H7" s="51">
        <v>31510.47</v>
      </c>
    </row>
    <row r="8" spans="1:8" ht="25.5" x14ac:dyDescent="0.25">
      <c r="A8" s="52" t="s">
        <v>16</v>
      </c>
      <c r="B8" s="53" t="s">
        <v>17</v>
      </c>
      <c r="C8" s="53" t="s">
        <v>18</v>
      </c>
      <c r="D8" s="54" t="s">
        <v>19</v>
      </c>
      <c r="E8" s="55" t="s">
        <v>20</v>
      </c>
      <c r="F8" s="55">
        <v>180</v>
      </c>
      <c r="G8" s="55">
        <v>86.82</v>
      </c>
      <c r="H8" s="55">
        <v>15627.6</v>
      </c>
    </row>
    <row r="9" spans="1:8" ht="25.5" x14ac:dyDescent="0.25">
      <c r="A9" s="52" t="s">
        <v>21</v>
      </c>
      <c r="B9" s="53" t="s">
        <v>22</v>
      </c>
      <c r="C9" s="53" t="s">
        <v>18</v>
      </c>
      <c r="D9" s="54" t="s">
        <v>23</v>
      </c>
      <c r="E9" s="55" t="s">
        <v>24</v>
      </c>
      <c r="F9" s="55">
        <v>3</v>
      </c>
      <c r="G9" s="55">
        <v>4592.76</v>
      </c>
      <c r="H9" s="55">
        <v>13778.28</v>
      </c>
    </row>
    <row r="10" spans="1:8" x14ac:dyDescent="0.25">
      <c r="A10" s="52" t="s">
        <v>25</v>
      </c>
      <c r="B10" s="53" t="s">
        <v>29</v>
      </c>
      <c r="C10" s="53" t="s">
        <v>30</v>
      </c>
      <c r="D10" s="54" t="s">
        <v>31</v>
      </c>
      <c r="E10" s="55" t="s">
        <v>32</v>
      </c>
      <c r="F10" s="55">
        <v>3</v>
      </c>
      <c r="G10" s="55">
        <v>701.53</v>
      </c>
      <c r="H10" s="56">
        <v>2104.59</v>
      </c>
    </row>
    <row r="11" spans="1:8" x14ac:dyDescent="0.25">
      <c r="A11" s="47" t="s">
        <v>33</v>
      </c>
      <c r="B11" s="48"/>
      <c r="C11" s="48"/>
      <c r="D11" s="48" t="s">
        <v>34</v>
      </c>
      <c r="E11" s="49"/>
      <c r="F11" s="50"/>
      <c r="G11" s="50"/>
      <c r="H11" s="57">
        <v>2227.88</v>
      </c>
    </row>
    <row r="12" spans="1:8" x14ac:dyDescent="0.25">
      <c r="A12" s="52" t="s">
        <v>35</v>
      </c>
      <c r="B12" s="53" t="s">
        <v>36</v>
      </c>
      <c r="C12" s="53" t="s">
        <v>18</v>
      </c>
      <c r="D12" s="54" t="s">
        <v>37</v>
      </c>
      <c r="E12" s="55" t="s">
        <v>38</v>
      </c>
      <c r="F12" s="55">
        <v>2</v>
      </c>
      <c r="G12" s="55">
        <v>363.92</v>
      </c>
      <c r="H12" s="58">
        <v>727.84</v>
      </c>
    </row>
    <row r="13" spans="1:8" ht="38.25" x14ac:dyDescent="0.25">
      <c r="A13" s="52" t="s">
        <v>39</v>
      </c>
      <c r="B13" s="53" t="s">
        <v>40</v>
      </c>
      <c r="C13" s="53" t="s">
        <v>18</v>
      </c>
      <c r="D13" s="54" t="s">
        <v>41</v>
      </c>
      <c r="E13" s="55" t="s">
        <v>42</v>
      </c>
      <c r="F13" s="55">
        <v>1</v>
      </c>
      <c r="G13" s="55">
        <v>1500.04</v>
      </c>
      <c r="H13" s="56">
        <v>1500.04</v>
      </c>
    </row>
    <row r="14" spans="1:8" x14ac:dyDescent="0.25">
      <c r="A14" s="47" t="s">
        <v>43</v>
      </c>
      <c r="B14" s="48"/>
      <c r="C14" s="48"/>
      <c r="D14" s="48" t="s">
        <v>44</v>
      </c>
      <c r="E14" s="49"/>
      <c r="F14" s="50"/>
      <c r="G14" s="50"/>
      <c r="H14" s="51">
        <v>12326.7</v>
      </c>
    </row>
    <row r="15" spans="1:8" ht="25.5" x14ac:dyDescent="0.25">
      <c r="A15" s="52" t="s">
        <v>45</v>
      </c>
      <c r="B15" s="53" t="s">
        <v>46</v>
      </c>
      <c r="C15" s="53" t="s">
        <v>18</v>
      </c>
      <c r="D15" s="54" t="s">
        <v>47</v>
      </c>
      <c r="E15" s="59" t="s">
        <v>38</v>
      </c>
      <c r="F15" s="59">
        <v>10.4</v>
      </c>
      <c r="G15" s="59">
        <v>6.22</v>
      </c>
      <c r="H15" s="60">
        <v>64.680000000000007</v>
      </c>
    </row>
    <row r="16" spans="1:8" ht="25.5" x14ac:dyDescent="0.25">
      <c r="A16" s="52" t="s">
        <v>48</v>
      </c>
      <c r="B16" s="53" t="s">
        <v>49</v>
      </c>
      <c r="C16" s="53" t="s">
        <v>18</v>
      </c>
      <c r="D16" s="54" t="s">
        <v>50</v>
      </c>
      <c r="E16" s="59" t="s">
        <v>51</v>
      </c>
      <c r="F16" s="59">
        <v>50.9</v>
      </c>
      <c r="G16" s="59">
        <v>83.36</v>
      </c>
      <c r="H16" s="59">
        <v>4243.0200000000004</v>
      </c>
    </row>
    <row r="17" spans="1:8" x14ac:dyDescent="0.25">
      <c r="A17" s="52" t="s">
        <v>52</v>
      </c>
      <c r="B17" s="53" t="s">
        <v>53</v>
      </c>
      <c r="C17" s="53" t="s">
        <v>30</v>
      </c>
      <c r="D17" s="54" t="s">
        <v>54</v>
      </c>
      <c r="E17" s="59" t="s">
        <v>55</v>
      </c>
      <c r="F17" s="59">
        <v>150</v>
      </c>
      <c r="G17" s="59">
        <v>53.46</v>
      </c>
      <c r="H17" s="61">
        <v>8019</v>
      </c>
    </row>
    <row r="18" spans="1:8" x14ac:dyDescent="0.25">
      <c r="A18" s="47" t="s">
        <v>56</v>
      </c>
      <c r="B18" s="48"/>
      <c r="C18" s="48"/>
      <c r="D18" s="48" t="s">
        <v>57</v>
      </c>
      <c r="E18" s="49"/>
      <c r="F18" s="50"/>
      <c r="G18" s="50"/>
      <c r="H18" s="57">
        <v>46835.040000000001</v>
      </c>
    </row>
    <row r="19" spans="1:8" ht="25.5" x14ac:dyDescent="0.25">
      <c r="A19" s="52" t="s">
        <v>424</v>
      </c>
      <c r="B19" s="53" t="s">
        <v>59</v>
      </c>
      <c r="C19" s="53" t="s">
        <v>18</v>
      </c>
      <c r="D19" s="54" t="s">
        <v>60</v>
      </c>
      <c r="E19" s="59" t="s">
        <v>51</v>
      </c>
      <c r="F19" s="62">
        <v>1.21</v>
      </c>
      <c r="G19" s="62">
        <v>513.57000000000005</v>
      </c>
      <c r="H19" s="62">
        <v>621.41</v>
      </c>
    </row>
    <row r="20" spans="1:8" ht="25.5" x14ac:dyDescent="0.25">
      <c r="A20" s="52" t="s">
        <v>425</v>
      </c>
      <c r="B20" s="53" t="s">
        <v>62</v>
      </c>
      <c r="C20" s="53" t="s">
        <v>18</v>
      </c>
      <c r="D20" s="54" t="s">
        <v>63</v>
      </c>
      <c r="E20" s="59" t="s">
        <v>51</v>
      </c>
      <c r="F20" s="62">
        <v>29.94</v>
      </c>
      <c r="G20" s="62">
        <v>88.03</v>
      </c>
      <c r="H20" s="62">
        <v>2635.61</v>
      </c>
    </row>
    <row r="21" spans="1:8" ht="38.25" x14ac:dyDescent="0.25">
      <c r="A21" s="52" t="s">
        <v>61</v>
      </c>
      <c r="B21" s="53" t="s">
        <v>65</v>
      </c>
      <c r="C21" s="53" t="s">
        <v>18</v>
      </c>
      <c r="D21" s="54" t="s">
        <v>66</v>
      </c>
      <c r="E21" s="59" t="s">
        <v>38</v>
      </c>
      <c r="F21" s="62">
        <v>29.94</v>
      </c>
      <c r="G21" s="62">
        <v>41.07</v>
      </c>
      <c r="H21" s="62">
        <v>1229.6300000000001</v>
      </c>
    </row>
    <row r="22" spans="1:8" ht="25.5" x14ac:dyDescent="0.25">
      <c r="A22" s="52" t="s">
        <v>426</v>
      </c>
      <c r="B22" s="53" t="s">
        <v>68</v>
      </c>
      <c r="C22" s="53" t="s">
        <v>18</v>
      </c>
      <c r="D22" s="54" t="s">
        <v>69</v>
      </c>
      <c r="E22" s="59" t="s">
        <v>38</v>
      </c>
      <c r="F22" s="62">
        <v>236.4</v>
      </c>
      <c r="G22" s="62">
        <v>0.42</v>
      </c>
      <c r="H22" s="62">
        <v>99.28</v>
      </c>
    </row>
    <row r="23" spans="1:8" ht="38.25" x14ac:dyDescent="0.25">
      <c r="A23" s="52" t="s">
        <v>64</v>
      </c>
      <c r="B23" s="53" t="s">
        <v>71</v>
      </c>
      <c r="C23" s="53" t="s">
        <v>18</v>
      </c>
      <c r="D23" s="54" t="s">
        <v>72</v>
      </c>
      <c r="E23" s="59" t="s">
        <v>51</v>
      </c>
      <c r="F23" s="62">
        <v>26.02</v>
      </c>
      <c r="G23" s="62">
        <v>67</v>
      </c>
      <c r="H23" s="62">
        <v>1743.34</v>
      </c>
    </row>
    <row r="24" spans="1:8" ht="38.25" x14ac:dyDescent="0.25">
      <c r="A24" s="52" t="s">
        <v>427</v>
      </c>
      <c r="B24" s="53" t="s">
        <v>73</v>
      </c>
      <c r="C24" s="53" t="s">
        <v>18</v>
      </c>
      <c r="D24" s="54" t="s">
        <v>74</v>
      </c>
      <c r="E24" s="59" t="s">
        <v>38</v>
      </c>
      <c r="F24" s="62">
        <v>67.84</v>
      </c>
      <c r="G24" s="62">
        <v>62.93</v>
      </c>
      <c r="H24" s="62">
        <v>4269.17</v>
      </c>
    </row>
    <row r="25" spans="1:8" ht="25.5" x14ac:dyDescent="0.25">
      <c r="A25" s="52" t="s">
        <v>67</v>
      </c>
      <c r="B25" s="53" t="s">
        <v>76</v>
      </c>
      <c r="C25" s="53" t="s">
        <v>18</v>
      </c>
      <c r="D25" s="54" t="s">
        <v>77</v>
      </c>
      <c r="E25" s="59" t="s">
        <v>51</v>
      </c>
      <c r="F25" s="62">
        <v>20.420000000000002</v>
      </c>
      <c r="G25" s="62">
        <v>493.34</v>
      </c>
      <c r="H25" s="62">
        <v>10074</v>
      </c>
    </row>
    <row r="26" spans="1:8" ht="38.25" x14ac:dyDescent="0.25">
      <c r="A26" s="52" t="s">
        <v>70</v>
      </c>
      <c r="B26" s="53" t="s">
        <v>78</v>
      </c>
      <c r="C26" s="53" t="s">
        <v>18</v>
      </c>
      <c r="D26" s="54" t="s">
        <v>79</v>
      </c>
      <c r="E26" s="59" t="s">
        <v>38</v>
      </c>
      <c r="F26" s="62">
        <v>44</v>
      </c>
      <c r="G26" s="62">
        <v>86.94</v>
      </c>
      <c r="H26" s="62">
        <v>3825.36</v>
      </c>
    </row>
    <row r="27" spans="1:8" ht="76.5" x14ac:dyDescent="0.25">
      <c r="A27" s="52" t="s">
        <v>75</v>
      </c>
      <c r="B27" s="53" t="s">
        <v>81</v>
      </c>
      <c r="C27" s="53" t="s">
        <v>18</v>
      </c>
      <c r="D27" s="54" t="s">
        <v>82</v>
      </c>
      <c r="E27" s="59" t="s">
        <v>38</v>
      </c>
      <c r="F27" s="62">
        <v>323.57</v>
      </c>
      <c r="G27" s="62">
        <v>37.97</v>
      </c>
      <c r="H27" s="62">
        <v>12285.95</v>
      </c>
    </row>
    <row r="28" spans="1:8" ht="51" x14ac:dyDescent="0.25">
      <c r="A28" s="52" t="s">
        <v>80</v>
      </c>
      <c r="B28" s="53" t="s">
        <v>84</v>
      </c>
      <c r="C28" s="53" t="s">
        <v>18</v>
      </c>
      <c r="D28" s="54" t="s">
        <v>85</v>
      </c>
      <c r="E28" s="59" t="s">
        <v>86</v>
      </c>
      <c r="F28" s="62">
        <v>1129.7</v>
      </c>
      <c r="G28" s="62">
        <v>8.41</v>
      </c>
      <c r="H28" s="62">
        <v>9500.77</v>
      </c>
    </row>
    <row r="29" spans="1:8" ht="38.25" x14ac:dyDescent="0.25">
      <c r="A29" s="52" t="s">
        <v>428</v>
      </c>
      <c r="B29" s="53" t="s">
        <v>88</v>
      </c>
      <c r="C29" s="53" t="s">
        <v>18</v>
      </c>
      <c r="D29" s="54" t="s">
        <v>89</v>
      </c>
      <c r="E29" s="59" t="s">
        <v>86</v>
      </c>
      <c r="F29" s="62">
        <v>92.65</v>
      </c>
      <c r="G29" s="62">
        <v>5.75</v>
      </c>
      <c r="H29" s="62">
        <v>532.73</v>
      </c>
    </row>
    <row r="30" spans="1:8" ht="38.25" x14ac:dyDescent="0.25">
      <c r="A30" s="52" t="s">
        <v>429</v>
      </c>
      <c r="B30" s="53" t="s">
        <v>91</v>
      </c>
      <c r="C30" s="53" t="s">
        <v>18</v>
      </c>
      <c r="D30" s="54" t="s">
        <v>92</v>
      </c>
      <c r="E30" s="59" t="s">
        <v>93</v>
      </c>
      <c r="F30" s="62">
        <v>1</v>
      </c>
      <c r="G30" s="62">
        <v>17.79</v>
      </c>
      <c r="H30" s="62">
        <v>17.79</v>
      </c>
    </row>
    <row r="31" spans="1:8" x14ac:dyDescent="0.25">
      <c r="A31" s="47" t="s">
        <v>94</v>
      </c>
      <c r="B31" s="48"/>
      <c r="C31" s="48"/>
      <c r="D31" s="48" t="s">
        <v>95</v>
      </c>
      <c r="E31" s="49"/>
      <c r="F31" s="50"/>
      <c r="G31" s="50"/>
      <c r="H31" s="63">
        <v>25557.06</v>
      </c>
    </row>
    <row r="32" spans="1:8" ht="63.75" x14ac:dyDescent="0.25">
      <c r="A32" s="52" t="s">
        <v>96</v>
      </c>
      <c r="B32" s="53" t="s">
        <v>97</v>
      </c>
      <c r="C32" s="53" t="s">
        <v>18</v>
      </c>
      <c r="D32" s="54" t="s">
        <v>98</v>
      </c>
      <c r="E32" s="55" t="s">
        <v>38</v>
      </c>
      <c r="F32" s="62">
        <v>325.33999999999997</v>
      </c>
      <c r="G32" s="62">
        <v>64.13</v>
      </c>
      <c r="H32" s="62">
        <v>20864.05</v>
      </c>
    </row>
    <row r="33" spans="1:8" ht="51" x14ac:dyDescent="0.25">
      <c r="A33" s="52" t="s">
        <v>99</v>
      </c>
      <c r="B33" s="53" t="s">
        <v>100</v>
      </c>
      <c r="C33" s="53" t="s">
        <v>18</v>
      </c>
      <c r="D33" s="54" t="s">
        <v>101</v>
      </c>
      <c r="E33" s="55" t="s">
        <v>38</v>
      </c>
      <c r="F33" s="62">
        <v>42.23</v>
      </c>
      <c r="G33" s="62">
        <v>111.13</v>
      </c>
      <c r="H33" s="64">
        <v>4693.01</v>
      </c>
    </row>
    <row r="34" spans="1:8" x14ac:dyDescent="0.25">
      <c r="A34" s="47" t="s">
        <v>102</v>
      </c>
      <c r="B34" s="48"/>
      <c r="C34" s="48"/>
      <c r="D34" s="48" t="s">
        <v>103</v>
      </c>
      <c r="E34" s="49"/>
      <c r="F34" s="50"/>
      <c r="G34" s="50"/>
      <c r="H34" s="65">
        <v>33785.480000000003</v>
      </c>
    </row>
    <row r="35" spans="1:8" ht="38.25" x14ac:dyDescent="0.25">
      <c r="A35" s="52" t="s">
        <v>104</v>
      </c>
      <c r="B35" s="53" t="s">
        <v>105</v>
      </c>
      <c r="C35" s="53" t="s">
        <v>30</v>
      </c>
      <c r="D35" s="54" t="s">
        <v>106</v>
      </c>
      <c r="E35" s="55" t="s">
        <v>55</v>
      </c>
      <c r="F35" s="55">
        <v>10.72</v>
      </c>
      <c r="G35" s="62">
        <v>699.25</v>
      </c>
      <c r="H35" s="66">
        <v>7495.96</v>
      </c>
    </row>
    <row r="36" spans="1:8" ht="38.25" x14ac:dyDescent="0.25">
      <c r="A36" s="52" t="s">
        <v>107</v>
      </c>
      <c r="B36" s="53" t="s">
        <v>108</v>
      </c>
      <c r="C36" s="53" t="s">
        <v>18</v>
      </c>
      <c r="D36" s="54" t="s">
        <v>109</v>
      </c>
      <c r="E36" s="55" t="s">
        <v>38</v>
      </c>
      <c r="F36" s="55">
        <v>2.67</v>
      </c>
      <c r="G36" s="62">
        <v>406.5</v>
      </c>
      <c r="H36" s="62">
        <v>1085.3499999999999</v>
      </c>
    </row>
    <row r="37" spans="1:8" ht="76.5" x14ac:dyDescent="0.25">
      <c r="A37" s="52" t="s">
        <v>110</v>
      </c>
      <c r="B37" s="53" t="s">
        <v>111</v>
      </c>
      <c r="C37" s="53" t="s">
        <v>18</v>
      </c>
      <c r="D37" s="54" t="s">
        <v>112</v>
      </c>
      <c r="E37" s="55" t="s">
        <v>42</v>
      </c>
      <c r="F37" s="55">
        <v>6</v>
      </c>
      <c r="G37" s="62">
        <v>546.54999999999995</v>
      </c>
      <c r="H37" s="62">
        <v>3279.3</v>
      </c>
    </row>
    <row r="38" spans="1:8" ht="25.5" x14ac:dyDescent="0.25">
      <c r="A38" s="52" t="s">
        <v>113</v>
      </c>
      <c r="B38" s="53" t="s">
        <v>114</v>
      </c>
      <c r="C38" s="53" t="s">
        <v>18</v>
      </c>
      <c r="D38" s="54" t="s">
        <v>115</v>
      </c>
      <c r="E38" s="55" t="s">
        <v>42</v>
      </c>
      <c r="F38" s="55">
        <v>2</v>
      </c>
      <c r="G38" s="62">
        <v>2023.12</v>
      </c>
      <c r="H38" s="62">
        <v>4046.24</v>
      </c>
    </row>
    <row r="39" spans="1:8" ht="25.5" x14ac:dyDescent="0.25">
      <c r="A39" s="52" t="s">
        <v>116</v>
      </c>
      <c r="B39" s="53" t="s">
        <v>117</v>
      </c>
      <c r="C39" s="53" t="s">
        <v>18</v>
      </c>
      <c r="D39" s="54" t="s">
        <v>118</v>
      </c>
      <c r="E39" s="55" t="s">
        <v>38</v>
      </c>
      <c r="F39" s="55">
        <v>36</v>
      </c>
      <c r="G39" s="62">
        <v>367.94</v>
      </c>
      <c r="H39" s="62">
        <v>13245.84</v>
      </c>
    </row>
    <row r="40" spans="1:8" ht="38.25" x14ac:dyDescent="0.25">
      <c r="A40" s="52" t="s">
        <v>119</v>
      </c>
      <c r="B40" s="53" t="s">
        <v>120</v>
      </c>
      <c r="C40" s="53" t="s">
        <v>18</v>
      </c>
      <c r="D40" s="54" t="s">
        <v>121</v>
      </c>
      <c r="E40" s="55" t="s">
        <v>38</v>
      </c>
      <c r="F40" s="55">
        <v>8.82</v>
      </c>
      <c r="G40" s="55">
        <v>525.26</v>
      </c>
      <c r="H40" s="56">
        <v>4632.79</v>
      </c>
    </row>
    <row r="41" spans="1:8" x14ac:dyDescent="0.25">
      <c r="A41" s="47" t="s">
        <v>122</v>
      </c>
      <c r="B41" s="48"/>
      <c r="C41" s="48"/>
      <c r="D41" s="48" t="s">
        <v>123</v>
      </c>
      <c r="E41" s="49"/>
      <c r="F41" s="50"/>
      <c r="G41" s="50"/>
      <c r="H41" s="63">
        <v>100670.19</v>
      </c>
    </row>
    <row r="42" spans="1:8" ht="51" x14ac:dyDescent="0.25">
      <c r="A42" s="52" t="s">
        <v>430</v>
      </c>
      <c r="B42" s="67" t="s">
        <v>125</v>
      </c>
      <c r="C42" s="67" t="s">
        <v>18</v>
      </c>
      <c r="D42" s="54" t="s">
        <v>126</v>
      </c>
      <c r="E42" s="68" t="s">
        <v>38</v>
      </c>
      <c r="F42" s="55">
        <v>692.16</v>
      </c>
      <c r="G42" s="62">
        <v>3.57</v>
      </c>
      <c r="H42" s="66">
        <v>2471.0100000000002</v>
      </c>
    </row>
    <row r="43" spans="1:8" ht="63.75" x14ac:dyDescent="0.25">
      <c r="A43" s="52" t="s">
        <v>431</v>
      </c>
      <c r="B43" s="53" t="s">
        <v>128</v>
      </c>
      <c r="C43" s="53" t="s">
        <v>18</v>
      </c>
      <c r="D43" s="54" t="s">
        <v>129</v>
      </c>
      <c r="E43" s="68" t="s">
        <v>38</v>
      </c>
      <c r="F43" s="55">
        <v>125.64</v>
      </c>
      <c r="G43" s="62">
        <v>54.16</v>
      </c>
      <c r="H43" s="62">
        <v>6804.66</v>
      </c>
    </row>
    <row r="44" spans="1:8" ht="76.5" x14ac:dyDescent="0.25">
      <c r="A44" s="52" t="s">
        <v>127</v>
      </c>
      <c r="B44" s="53" t="s">
        <v>131</v>
      </c>
      <c r="C44" s="53" t="s">
        <v>18</v>
      </c>
      <c r="D44" s="54" t="s">
        <v>132</v>
      </c>
      <c r="E44" s="68" t="s">
        <v>38</v>
      </c>
      <c r="F44" s="55">
        <v>125.64</v>
      </c>
      <c r="G44" s="62">
        <v>33.29</v>
      </c>
      <c r="H44" s="62">
        <v>4182.55</v>
      </c>
    </row>
    <row r="45" spans="1:8" ht="25.5" x14ac:dyDescent="0.25">
      <c r="A45" s="52" t="s">
        <v>130</v>
      </c>
      <c r="B45" s="53" t="s">
        <v>134</v>
      </c>
      <c r="C45" s="53" t="s">
        <v>18</v>
      </c>
      <c r="D45" s="54" t="s">
        <v>135</v>
      </c>
      <c r="E45" s="68" t="s">
        <v>38</v>
      </c>
      <c r="F45" s="55">
        <v>647.37</v>
      </c>
      <c r="G45" s="62">
        <v>1.91</v>
      </c>
      <c r="H45" s="62">
        <v>1236.47</v>
      </c>
    </row>
    <row r="46" spans="1:8" ht="25.5" x14ac:dyDescent="0.25">
      <c r="A46" s="52" t="s">
        <v>133</v>
      </c>
      <c r="B46" s="53" t="s">
        <v>136</v>
      </c>
      <c r="C46" s="53" t="s">
        <v>18</v>
      </c>
      <c r="D46" s="54" t="s">
        <v>137</v>
      </c>
      <c r="E46" s="68" t="s">
        <v>38</v>
      </c>
      <c r="F46" s="55">
        <v>3016.09</v>
      </c>
      <c r="G46" s="62">
        <v>10.55</v>
      </c>
      <c r="H46" s="62">
        <v>31819.74</v>
      </c>
    </row>
    <row r="47" spans="1:8" ht="38.25" x14ac:dyDescent="0.25">
      <c r="A47" s="52" t="s">
        <v>432</v>
      </c>
      <c r="B47" s="69" t="s">
        <v>433</v>
      </c>
      <c r="C47" s="53" t="s">
        <v>18</v>
      </c>
      <c r="D47" s="70" t="s">
        <v>434</v>
      </c>
      <c r="E47" s="68" t="s">
        <v>38</v>
      </c>
      <c r="F47" s="55">
        <v>263.60000000000002</v>
      </c>
      <c r="G47" s="62">
        <v>87.98</v>
      </c>
      <c r="H47" s="62">
        <v>23191.52</v>
      </c>
    </row>
    <row r="48" spans="1:8" ht="63.75" x14ac:dyDescent="0.25">
      <c r="A48" s="52" t="s">
        <v>435</v>
      </c>
      <c r="B48" s="53" t="s">
        <v>141</v>
      </c>
      <c r="C48" s="53" t="s">
        <v>18</v>
      </c>
      <c r="D48" s="54" t="s">
        <v>142</v>
      </c>
      <c r="E48" s="68" t="s">
        <v>38</v>
      </c>
      <c r="F48" s="55">
        <v>1357.24</v>
      </c>
      <c r="G48" s="62">
        <v>20.78</v>
      </c>
      <c r="H48" s="62">
        <v>28203.439999999999</v>
      </c>
    </row>
    <row r="49" spans="1:8" ht="38.25" x14ac:dyDescent="0.25">
      <c r="A49" s="52" t="s">
        <v>436</v>
      </c>
      <c r="B49" s="69" t="s">
        <v>437</v>
      </c>
      <c r="C49" s="69" t="s">
        <v>18</v>
      </c>
      <c r="D49" s="70" t="s">
        <v>438</v>
      </c>
      <c r="E49" s="68" t="s">
        <v>38</v>
      </c>
      <c r="F49" s="55">
        <v>80</v>
      </c>
      <c r="G49" s="62">
        <v>34.51</v>
      </c>
      <c r="H49" s="64">
        <v>2760.8</v>
      </c>
    </row>
    <row r="50" spans="1:8" x14ac:dyDescent="0.25">
      <c r="A50" s="47" t="s">
        <v>143</v>
      </c>
      <c r="B50" s="48"/>
      <c r="C50" s="48"/>
      <c r="D50" s="48" t="s">
        <v>144</v>
      </c>
      <c r="E50" s="49"/>
      <c r="F50" s="50"/>
      <c r="G50" s="50"/>
      <c r="H50" s="63">
        <v>3421.16</v>
      </c>
    </row>
    <row r="51" spans="1:8" ht="51" x14ac:dyDescent="0.25">
      <c r="A51" s="52" t="s">
        <v>145</v>
      </c>
      <c r="B51" s="53" t="s">
        <v>146</v>
      </c>
      <c r="C51" s="53" t="s">
        <v>18</v>
      </c>
      <c r="D51" s="54" t="s">
        <v>147</v>
      </c>
      <c r="E51" s="59" t="s">
        <v>42</v>
      </c>
      <c r="F51" s="55">
        <v>3</v>
      </c>
      <c r="G51" s="62">
        <v>338.05</v>
      </c>
      <c r="H51" s="62">
        <v>1014.15</v>
      </c>
    </row>
    <row r="52" spans="1:8" ht="76.5" x14ac:dyDescent="0.25">
      <c r="A52" s="52" t="s">
        <v>148</v>
      </c>
      <c r="B52" s="53" t="s">
        <v>149</v>
      </c>
      <c r="C52" s="53" t="s">
        <v>18</v>
      </c>
      <c r="D52" s="54" t="s">
        <v>150</v>
      </c>
      <c r="E52" s="59" t="s">
        <v>42</v>
      </c>
      <c r="F52" s="55">
        <v>3</v>
      </c>
      <c r="G52" s="62">
        <v>157.01</v>
      </c>
      <c r="H52" s="62">
        <v>471.03</v>
      </c>
    </row>
    <row r="53" spans="1:8" x14ac:dyDescent="0.25">
      <c r="A53" s="52" t="s">
        <v>740</v>
      </c>
      <c r="B53" s="53" t="s">
        <v>152</v>
      </c>
      <c r="C53" s="53" t="s">
        <v>30</v>
      </c>
      <c r="D53" s="54" t="s">
        <v>153</v>
      </c>
      <c r="E53" s="59" t="s">
        <v>154</v>
      </c>
      <c r="F53" s="55">
        <v>2</v>
      </c>
      <c r="G53" s="62">
        <v>85.69</v>
      </c>
      <c r="H53" s="62">
        <v>171.38</v>
      </c>
    </row>
    <row r="54" spans="1:8" ht="89.25" x14ac:dyDescent="0.25">
      <c r="A54" s="52" t="s">
        <v>1163</v>
      </c>
      <c r="B54" s="53" t="s">
        <v>156</v>
      </c>
      <c r="C54" s="53" t="s">
        <v>18</v>
      </c>
      <c r="D54" s="54" t="s">
        <v>157</v>
      </c>
      <c r="E54" s="59" t="s">
        <v>42</v>
      </c>
      <c r="F54" s="55">
        <v>2</v>
      </c>
      <c r="G54" s="62">
        <v>882.3</v>
      </c>
      <c r="H54" s="64">
        <v>1764.6</v>
      </c>
    </row>
    <row r="55" spans="1:8" x14ac:dyDescent="0.25">
      <c r="A55" s="47" t="s">
        <v>158</v>
      </c>
      <c r="B55" s="48"/>
      <c r="C55" s="48"/>
      <c r="D55" s="71" t="s">
        <v>159</v>
      </c>
      <c r="E55" s="49"/>
      <c r="F55" s="50"/>
      <c r="G55" s="50"/>
      <c r="H55" s="63">
        <v>46082.42</v>
      </c>
    </row>
    <row r="56" spans="1:8" ht="51" x14ac:dyDescent="0.25">
      <c r="A56" s="52" t="s">
        <v>160</v>
      </c>
      <c r="B56" s="53" t="s">
        <v>161</v>
      </c>
      <c r="C56" s="53" t="s">
        <v>18</v>
      </c>
      <c r="D56" s="54" t="s">
        <v>162</v>
      </c>
      <c r="E56" s="68" t="s">
        <v>38</v>
      </c>
      <c r="F56" s="55">
        <v>134.4</v>
      </c>
      <c r="G56" s="55">
        <v>91.1</v>
      </c>
      <c r="H56" s="58">
        <v>12243.84</v>
      </c>
    </row>
    <row r="57" spans="1:8" ht="38.25" x14ac:dyDescent="0.25">
      <c r="A57" s="52" t="s">
        <v>163</v>
      </c>
      <c r="B57" s="53" t="s">
        <v>164</v>
      </c>
      <c r="C57" s="53" t="s">
        <v>18</v>
      </c>
      <c r="D57" s="54" t="s">
        <v>165</v>
      </c>
      <c r="E57" s="68" t="s">
        <v>51</v>
      </c>
      <c r="F57" s="55">
        <v>32</v>
      </c>
      <c r="G57" s="55">
        <v>38.270000000000003</v>
      </c>
      <c r="H57" s="55">
        <v>1224.6400000000001</v>
      </c>
    </row>
    <row r="58" spans="1:8" ht="25.5" x14ac:dyDescent="0.25">
      <c r="A58" s="52" t="s">
        <v>166</v>
      </c>
      <c r="B58" s="53" t="s">
        <v>167</v>
      </c>
      <c r="C58" s="53" t="s">
        <v>18</v>
      </c>
      <c r="D58" s="54" t="s">
        <v>168</v>
      </c>
      <c r="E58" s="68" t="s">
        <v>38</v>
      </c>
      <c r="F58" s="55">
        <v>160</v>
      </c>
      <c r="G58" s="55">
        <v>14.87</v>
      </c>
      <c r="H58" s="55">
        <v>2379.1999999999998</v>
      </c>
    </row>
    <row r="59" spans="1:8" ht="38.25" x14ac:dyDescent="0.25">
      <c r="A59" s="52" t="s">
        <v>169</v>
      </c>
      <c r="B59" s="53" t="s">
        <v>170</v>
      </c>
      <c r="C59" s="53" t="s">
        <v>18</v>
      </c>
      <c r="D59" s="54" t="s">
        <v>171</v>
      </c>
      <c r="E59" s="68" t="s">
        <v>38</v>
      </c>
      <c r="F59" s="55">
        <v>277.48</v>
      </c>
      <c r="G59" s="55">
        <v>78.31</v>
      </c>
      <c r="H59" s="55">
        <v>21729.45</v>
      </c>
    </row>
    <row r="60" spans="1:8" ht="63.75" x14ac:dyDescent="0.25">
      <c r="A60" s="52" t="s">
        <v>172</v>
      </c>
      <c r="B60" s="53" t="s">
        <v>173</v>
      </c>
      <c r="C60" s="53" t="s">
        <v>18</v>
      </c>
      <c r="D60" s="54" t="s">
        <v>174</v>
      </c>
      <c r="E60" s="68" t="s">
        <v>38</v>
      </c>
      <c r="F60" s="55">
        <v>238.98</v>
      </c>
      <c r="G60" s="55">
        <v>35.590000000000003</v>
      </c>
      <c r="H60" s="56">
        <v>8505.2900000000009</v>
      </c>
    </row>
    <row r="61" spans="1:8" x14ac:dyDescent="0.25">
      <c r="A61" s="47" t="s">
        <v>175</v>
      </c>
      <c r="B61" s="48"/>
      <c r="C61" s="48"/>
      <c r="D61" s="48" t="s">
        <v>176</v>
      </c>
      <c r="E61" s="49"/>
      <c r="F61" s="50"/>
      <c r="G61" s="50"/>
      <c r="H61" s="63">
        <v>82195.649999999994</v>
      </c>
    </row>
    <row r="62" spans="1:8" ht="25.5" x14ac:dyDescent="0.25">
      <c r="A62" s="52" t="s">
        <v>177</v>
      </c>
      <c r="B62" s="53" t="s">
        <v>178</v>
      </c>
      <c r="C62" s="53" t="s">
        <v>18</v>
      </c>
      <c r="D62" s="54" t="s">
        <v>179</v>
      </c>
      <c r="E62" s="59" t="s">
        <v>42</v>
      </c>
      <c r="F62" s="55">
        <v>3</v>
      </c>
      <c r="G62" s="62">
        <v>11.16</v>
      </c>
      <c r="H62" s="62">
        <v>33.479999999999997</v>
      </c>
    </row>
    <row r="63" spans="1:8" ht="25.5" x14ac:dyDescent="0.25">
      <c r="A63" s="52" t="s">
        <v>180</v>
      </c>
      <c r="B63" s="53" t="s">
        <v>181</v>
      </c>
      <c r="C63" s="53" t="s">
        <v>30</v>
      </c>
      <c r="D63" s="54" t="s">
        <v>182</v>
      </c>
      <c r="E63" s="59" t="s">
        <v>38</v>
      </c>
      <c r="F63" s="55">
        <v>297.8</v>
      </c>
      <c r="G63" s="62">
        <v>139.36000000000001</v>
      </c>
      <c r="H63" s="62">
        <v>41501.4</v>
      </c>
    </row>
    <row r="64" spans="1:8" ht="25.5" x14ac:dyDescent="0.25">
      <c r="A64" s="52" t="s">
        <v>183</v>
      </c>
      <c r="B64" s="53" t="s">
        <v>184</v>
      </c>
      <c r="C64" s="53" t="s">
        <v>30</v>
      </c>
      <c r="D64" s="54" t="s">
        <v>185</v>
      </c>
      <c r="E64" s="59" t="s">
        <v>55</v>
      </c>
      <c r="F64" s="55">
        <v>297.8</v>
      </c>
      <c r="G64" s="62">
        <v>130.80000000000001</v>
      </c>
      <c r="H64" s="62">
        <v>38952.239999999998</v>
      </c>
    </row>
    <row r="65" spans="1:10" ht="38.25" x14ac:dyDescent="0.25">
      <c r="A65" s="52" t="s">
        <v>186</v>
      </c>
      <c r="B65" s="53" t="s">
        <v>187</v>
      </c>
      <c r="C65" s="53" t="s">
        <v>18</v>
      </c>
      <c r="D65" s="54" t="s">
        <v>188</v>
      </c>
      <c r="E65" s="59" t="s">
        <v>93</v>
      </c>
      <c r="F65" s="55">
        <v>38.159999999999997</v>
      </c>
      <c r="G65" s="62">
        <v>37.869999999999997</v>
      </c>
      <c r="H65" s="62">
        <v>1445.11</v>
      </c>
    </row>
    <row r="66" spans="1:10" ht="25.5" x14ac:dyDescent="0.25">
      <c r="A66" s="52" t="s">
        <v>823</v>
      </c>
      <c r="B66" s="53" t="s">
        <v>189</v>
      </c>
      <c r="C66" s="53" t="s">
        <v>18</v>
      </c>
      <c r="D66" s="54" t="s">
        <v>190</v>
      </c>
      <c r="E66" s="59" t="s">
        <v>93</v>
      </c>
      <c r="F66" s="55">
        <v>5.48</v>
      </c>
      <c r="G66" s="62">
        <v>48.07</v>
      </c>
      <c r="H66" s="62">
        <v>263.42</v>
      </c>
    </row>
    <row r="67" spans="1:10" x14ac:dyDescent="0.25">
      <c r="A67" s="47" t="s">
        <v>191</v>
      </c>
      <c r="B67" s="48"/>
      <c r="C67" s="48"/>
      <c r="D67" s="48" t="s">
        <v>192</v>
      </c>
      <c r="E67" s="49"/>
      <c r="F67" s="50"/>
      <c r="G67" s="50"/>
      <c r="H67" s="63">
        <v>443.18</v>
      </c>
    </row>
    <row r="68" spans="1:10" x14ac:dyDescent="0.25">
      <c r="A68" s="52" t="s">
        <v>193</v>
      </c>
      <c r="B68" s="53" t="s">
        <v>197</v>
      </c>
      <c r="C68" s="53" t="s">
        <v>18</v>
      </c>
      <c r="D68" s="54" t="s">
        <v>198</v>
      </c>
      <c r="E68" s="59" t="s">
        <v>38</v>
      </c>
      <c r="F68" s="55">
        <v>22</v>
      </c>
      <c r="G68" s="62">
        <v>12.59</v>
      </c>
      <c r="H68" s="64">
        <v>276.98</v>
      </c>
    </row>
    <row r="69" spans="1:10" x14ac:dyDescent="0.25">
      <c r="A69" s="52" t="s">
        <v>196</v>
      </c>
      <c r="B69" s="53" t="s">
        <v>194</v>
      </c>
      <c r="C69" s="53" t="s">
        <v>18</v>
      </c>
      <c r="D69" s="54" t="s">
        <v>195</v>
      </c>
      <c r="E69" s="59" t="s">
        <v>42</v>
      </c>
      <c r="F69" s="55">
        <v>3</v>
      </c>
      <c r="G69" s="62">
        <v>55.4</v>
      </c>
      <c r="H69" s="62">
        <v>166.2</v>
      </c>
    </row>
    <row r="71" spans="1:10" x14ac:dyDescent="0.25">
      <c r="A71" s="47" t="s">
        <v>199</v>
      </c>
      <c r="B71" s="48"/>
      <c r="C71" s="48"/>
      <c r="D71" s="48" t="s">
        <v>200</v>
      </c>
      <c r="E71" s="49"/>
      <c r="F71" s="50"/>
      <c r="G71" s="50"/>
      <c r="H71" s="63">
        <v>5316.32</v>
      </c>
    </row>
    <row r="72" spans="1:10" ht="51" x14ac:dyDescent="0.25">
      <c r="A72" s="52" t="s">
        <v>201</v>
      </c>
      <c r="B72" s="53" t="s">
        <v>202</v>
      </c>
      <c r="C72" s="53" t="s">
        <v>18</v>
      </c>
      <c r="D72" s="54" t="s">
        <v>203</v>
      </c>
      <c r="E72" s="59" t="s">
        <v>42</v>
      </c>
      <c r="F72" s="55">
        <v>10</v>
      </c>
      <c r="G72" s="62">
        <v>94.14</v>
      </c>
      <c r="H72" s="62">
        <v>941.4</v>
      </c>
    </row>
    <row r="73" spans="1:10" ht="25.5" x14ac:dyDescent="0.25">
      <c r="A73" s="52" t="s">
        <v>204</v>
      </c>
      <c r="B73" s="53" t="s">
        <v>205</v>
      </c>
      <c r="C73" s="53" t="s">
        <v>30</v>
      </c>
      <c r="D73" s="54" t="s">
        <v>206</v>
      </c>
      <c r="E73" s="59" t="s">
        <v>42</v>
      </c>
      <c r="F73" s="55">
        <v>10</v>
      </c>
      <c r="G73" s="62">
        <v>52.39</v>
      </c>
      <c r="H73" s="62">
        <v>523.9</v>
      </c>
    </row>
    <row r="74" spans="1:10" ht="63.75" x14ac:dyDescent="0.25">
      <c r="A74" s="52" t="s">
        <v>207</v>
      </c>
      <c r="B74" s="53" t="s">
        <v>208</v>
      </c>
      <c r="C74" s="53" t="s">
        <v>18</v>
      </c>
      <c r="D74" s="54" t="s">
        <v>209</v>
      </c>
      <c r="E74" s="59" t="s">
        <v>93</v>
      </c>
      <c r="F74" s="55">
        <v>60</v>
      </c>
      <c r="G74" s="62">
        <v>44.01</v>
      </c>
      <c r="H74" s="62">
        <v>2640.6</v>
      </c>
    </row>
    <row r="75" spans="1:10" ht="51" x14ac:dyDescent="0.25">
      <c r="A75" s="52" t="s">
        <v>210</v>
      </c>
      <c r="B75" s="53" t="s">
        <v>211</v>
      </c>
      <c r="C75" s="53" t="s">
        <v>18</v>
      </c>
      <c r="D75" s="54" t="s">
        <v>212</v>
      </c>
      <c r="E75" s="59" t="s">
        <v>42</v>
      </c>
      <c r="F75" s="55">
        <v>4</v>
      </c>
      <c r="G75" s="62">
        <v>33.31</v>
      </c>
      <c r="H75" s="62">
        <v>133.24</v>
      </c>
    </row>
    <row r="76" spans="1:10" ht="38.25" x14ac:dyDescent="0.25">
      <c r="A76" s="52" t="s">
        <v>213</v>
      </c>
      <c r="B76" s="53" t="s">
        <v>214</v>
      </c>
      <c r="C76" s="53" t="s">
        <v>18</v>
      </c>
      <c r="D76" s="54" t="s">
        <v>215</v>
      </c>
      <c r="E76" s="59" t="s">
        <v>42</v>
      </c>
      <c r="F76" s="55">
        <v>6</v>
      </c>
      <c r="G76" s="62">
        <v>179.53</v>
      </c>
      <c r="H76" s="64">
        <v>1077.18</v>
      </c>
    </row>
    <row r="77" spans="1:10" x14ac:dyDescent="0.25">
      <c r="A77" s="47" t="s">
        <v>216</v>
      </c>
      <c r="B77" s="48"/>
      <c r="C77" s="48"/>
      <c r="D77" s="48" t="s">
        <v>217</v>
      </c>
      <c r="E77" s="49"/>
      <c r="F77" s="50"/>
      <c r="G77" s="50"/>
      <c r="H77" s="63">
        <v>146952.87</v>
      </c>
      <c r="J77">
        <f>H77/H151*100</f>
        <v>21.642107416746008</v>
      </c>
    </row>
    <row r="78" spans="1:10" ht="25.5" x14ac:dyDescent="0.25">
      <c r="A78" s="52" t="s">
        <v>218</v>
      </c>
      <c r="B78" s="53" t="s">
        <v>219</v>
      </c>
      <c r="C78" s="53" t="s">
        <v>30</v>
      </c>
      <c r="D78" s="54" t="s">
        <v>220</v>
      </c>
      <c r="E78" s="72" t="s">
        <v>154</v>
      </c>
      <c r="F78" s="55">
        <v>90</v>
      </c>
      <c r="G78" s="62">
        <v>104.88</v>
      </c>
      <c r="H78" s="66">
        <v>9439.2000000000007</v>
      </c>
    </row>
    <row r="79" spans="1:10" ht="25.5" x14ac:dyDescent="0.25">
      <c r="A79" s="52" t="s">
        <v>221</v>
      </c>
      <c r="B79" s="67" t="s">
        <v>222</v>
      </c>
      <c r="C79" s="67" t="s">
        <v>30</v>
      </c>
      <c r="D79" s="54" t="s">
        <v>223</v>
      </c>
      <c r="E79" s="72" t="s">
        <v>154</v>
      </c>
      <c r="F79" s="55">
        <v>35</v>
      </c>
      <c r="G79" s="62">
        <v>100.3</v>
      </c>
      <c r="H79" s="62">
        <v>3510.5</v>
      </c>
    </row>
    <row r="80" spans="1:10" ht="15" customHeight="1" x14ac:dyDescent="0.25">
      <c r="A80" s="52" t="s">
        <v>224</v>
      </c>
      <c r="B80" s="73" t="s">
        <v>225</v>
      </c>
      <c r="C80" s="73" t="s">
        <v>30</v>
      </c>
      <c r="D80" s="54" t="s">
        <v>226</v>
      </c>
      <c r="E80" s="72" t="s">
        <v>7</v>
      </c>
      <c r="F80" s="55">
        <v>205</v>
      </c>
      <c r="G80" s="62">
        <v>14.48</v>
      </c>
      <c r="H80" s="62">
        <v>2968.4</v>
      </c>
    </row>
    <row r="81" spans="1:8" ht="15" customHeight="1" x14ac:dyDescent="0.25">
      <c r="A81" s="52" t="s">
        <v>439</v>
      </c>
      <c r="B81" s="74" t="s">
        <v>440</v>
      </c>
      <c r="C81" s="73" t="s">
        <v>30</v>
      </c>
      <c r="D81" s="54" t="s">
        <v>441</v>
      </c>
      <c r="E81" s="72" t="s">
        <v>154</v>
      </c>
      <c r="F81" s="55">
        <v>60</v>
      </c>
      <c r="G81" s="62">
        <v>221.03</v>
      </c>
      <c r="H81" s="62">
        <v>13261.8</v>
      </c>
    </row>
    <row r="82" spans="1:8" ht="25.5" x14ac:dyDescent="0.25">
      <c r="A82" s="52" t="s">
        <v>227</v>
      </c>
      <c r="B82" s="73" t="s">
        <v>228</v>
      </c>
      <c r="C82" s="73" t="s">
        <v>18</v>
      </c>
      <c r="D82" s="54" t="s">
        <v>229</v>
      </c>
      <c r="E82" s="72" t="s">
        <v>42</v>
      </c>
      <c r="F82" s="55">
        <v>350</v>
      </c>
      <c r="G82" s="62">
        <v>25.79</v>
      </c>
      <c r="H82" s="62">
        <v>9026.5</v>
      </c>
    </row>
    <row r="83" spans="1:8" ht="25.5" x14ac:dyDescent="0.25">
      <c r="A83" s="52" t="s">
        <v>230</v>
      </c>
      <c r="B83" s="75" t="s">
        <v>231</v>
      </c>
      <c r="C83" s="75" t="s">
        <v>30</v>
      </c>
      <c r="D83" s="54" t="s">
        <v>232</v>
      </c>
      <c r="E83" s="72" t="s">
        <v>154</v>
      </c>
      <c r="F83" s="55">
        <v>30</v>
      </c>
      <c r="G83" s="62">
        <v>147.43</v>
      </c>
      <c r="H83" s="62">
        <v>4422.8999999999996</v>
      </c>
    </row>
    <row r="84" spans="1:8" ht="25.5" x14ac:dyDescent="0.25">
      <c r="A84" s="52" t="s">
        <v>233</v>
      </c>
      <c r="B84" s="53" t="s">
        <v>234</v>
      </c>
      <c r="C84" s="53" t="s">
        <v>30</v>
      </c>
      <c r="D84" s="54" t="s">
        <v>235</v>
      </c>
      <c r="E84" s="72" t="s">
        <v>154</v>
      </c>
      <c r="F84" s="55">
        <v>65</v>
      </c>
      <c r="G84" s="62">
        <v>111.12</v>
      </c>
      <c r="H84" s="62">
        <v>7222.8</v>
      </c>
    </row>
    <row r="85" spans="1:8" ht="63.75" x14ac:dyDescent="0.25">
      <c r="A85" s="52" t="s">
        <v>236</v>
      </c>
      <c r="B85" s="53" t="s">
        <v>237</v>
      </c>
      <c r="C85" s="53" t="s">
        <v>18</v>
      </c>
      <c r="D85" s="54" t="s">
        <v>238</v>
      </c>
      <c r="E85" s="72" t="s">
        <v>42</v>
      </c>
      <c r="F85" s="55">
        <v>4</v>
      </c>
      <c r="G85" s="62">
        <v>668.55</v>
      </c>
      <c r="H85" s="62">
        <v>2674.2</v>
      </c>
    </row>
    <row r="86" spans="1:8" x14ac:dyDescent="0.25">
      <c r="A86" s="52" t="s">
        <v>239</v>
      </c>
      <c r="B86" s="53" t="s">
        <v>240</v>
      </c>
      <c r="C86" s="53" t="s">
        <v>30</v>
      </c>
      <c r="D86" s="54" t="s">
        <v>241</v>
      </c>
      <c r="E86" s="72" t="s">
        <v>154</v>
      </c>
      <c r="F86" s="55">
        <v>1</v>
      </c>
      <c r="G86" s="62">
        <v>30420.43</v>
      </c>
      <c r="H86" s="62">
        <v>30420.43</v>
      </c>
    </row>
    <row r="87" spans="1:8" ht="38.25" x14ac:dyDescent="0.25">
      <c r="A87" s="52" t="s">
        <v>242</v>
      </c>
      <c r="B87" s="53" t="s">
        <v>243</v>
      </c>
      <c r="C87" s="53" t="s">
        <v>18</v>
      </c>
      <c r="D87" s="54" t="s">
        <v>244</v>
      </c>
      <c r="E87" s="72" t="s">
        <v>93</v>
      </c>
      <c r="F87" s="55">
        <v>620</v>
      </c>
      <c r="G87" s="62">
        <v>5.72</v>
      </c>
      <c r="H87" s="62">
        <v>3546.4</v>
      </c>
    </row>
    <row r="88" spans="1:8" ht="38.25" x14ac:dyDescent="0.25">
      <c r="A88" s="52" t="s">
        <v>245</v>
      </c>
      <c r="B88" s="53" t="s">
        <v>246</v>
      </c>
      <c r="C88" s="53" t="s">
        <v>18</v>
      </c>
      <c r="D88" s="54" t="s">
        <v>247</v>
      </c>
      <c r="E88" s="72" t="s">
        <v>93</v>
      </c>
      <c r="F88" s="55">
        <v>125</v>
      </c>
      <c r="G88" s="62">
        <v>30.26</v>
      </c>
      <c r="H88" s="62">
        <v>3782.5</v>
      </c>
    </row>
    <row r="89" spans="1:8" ht="38.25" x14ac:dyDescent="0.25">
      <c r="A89" s="52" t="s">
        <v>248</v>
      </c>
      <c r="B89" s="53" t="s">
        <v>249</v>
      </c>
      <c r="C89" s="53" t="s">
        <v>18</v>
      </c>
      <c r="D89" s="54" t="s">
        <v>250</v>
      </c>
      <c r="E89" s="72" t="s">
        <v>42</v>
      </c>
      <c r="F89" s="55">
        <v>4</v>
      </c>
      <c r="G89" s="62">
        <v>299.60000000000002</v>
      </c>
      <c r="H89" s="62">
        <v>1198.4000000000001</v>
      </c>
    </row>
    <row r="90" spans="1:8" ht="25.5" x14ac:dyDescent="0.25">
      <c r="A90" s="52" t="s">
        <v>251</v>
      </c>
      <c r="B90" s="53" t="s">
        <v>252</v>
      </c>
      <c r="C90" s="53" t="s">
        <v>18</v>
      </c>
      <c r="D90" s="54" t="s">
        <v>253</v>
      </c>
      <c r="E90" s="72" t="s">
        <v>42</v>
      </c>
      <c r="F90" s="55">
        <v>6</v>
      </c>
      <c r="G90" s="62">
        <v>48.76</v>
      </c>
      <c r="H90" s="62">
        <v>292.56</v>
      </c>
    </row>
    <row r="91" spans="1:8" ht="38.25" x14ac:dyDescent="0.25">
      <c r="A91" s="52" t="s">
        <v>442</v>
      </c>
      <c r="B91" s="53" t="s">
        <v>255</v>
      </c>
      <c r="C91" s="53" t="s">
        <v>18</v>
      </c>
      <c r="D91" s="54" t="s">
        <v>256</v>
      </c>
      <c r="E91" s="72" t="s">
        <v>42</v>
      </c>
      <c r="F91" s="55">
        <v>15</v>
      </c>
      <c r="G91" s="62">
        <v>10.53</v>
      </c>
      <c r="H91" s="62">
        <v>157.94999999999999</v>
      </c>
    </row>
    <row r="92" spans="1:8" ht="25.5" x14ac:dyDescent="0.25">
      <c r="A92" s="52" t="s">
        <v>254</v>
      </c>
      <c r="B92" s="53" t="s">
        <v>258</v>
      </c>
      <c r="C92" s="53" t="s">
        <v>30</v>
      </c>
      <c r="D92" s="54" t="s">
        <v>259</v>
      </c>
      <c r="E92" s="72" t="s">
        <v>154</v>
      </c>
      <c r="F92" s="55">
        <v>3</v>
      </c>
      <c r="G92" s="62">
        <v>352.98</v>
      </c>
      <c r="H92" s="62">
        <v>1058.94</v>
      </c>
    </row>
    <row r="93" spans="1:8" ht="25.5" x14ac:dyDescent="0.25">
      <c r="A93" s="52" t="s">
        <v>257</v>
      </c>
      <c r="B93" s="53" t="s">
        <v>261</v>
      </c>
      <c r="C93" s="53" t="s">
        <v>18</v>
      </c>
      <c r="D93" s="54" t="s">
        <v>262</v>
      </c>
      <c r="E93" s="72" t="s">
        <v>42</v>
      </c>
      <c r="F93" s="55">
        <v>3</v>
      </c>
      <c r="G93" s="62">
        <v>50.91</v>
      </c>
      <c r="H93" s="62">
        <v>152.72999999999999</v>
      </c>
    </row>
    <row r="94" spans="1:8" ht="38.25" x14ac:dyDescent="0.25">
      <c r="A94" s="52" t="s">
        <v>260</v>
      </c>
      <c r="B94" s="53" t="s">
        <v>264</v>
      </c>
      <c r="C94" s="53" t="s">
        <v>18</v>
      </c>
      <c r="D94" s="54" t="s">
        <v>265</v>
      </c>
      <c r="E94" s="72" t="s">
        <v>93</v>
      </c>
      <c r="F94" s="55">
        <v>15</v>
      </c>
      <c r="G94" s="62">
        <v>38.26</v>
      </c>
      <c r="H94" s="62">
        <v>573.9</v>
      </c>
    </row>
    <row r="95" spans="1:8" ht="27" customHeight="1" x14ac:dyDescent="0.25">
      <c r="A95" s="52" t="s">
        <v>263</v>
      </c>
      <c r="B95" s="53" t="s">
        <v>267</v>
      </c>
      <c r="C95" s="53" t="s">
        <v>30</v>
      </c>
      <c r="D95" s="54" t="s">
        <v>268</v>
      </c>
      <c r="E95" s="72" t="s">
        <v>154</v>
      </c>
      <c r="F95" s="55">
        <v>16</v>
      </c>
      <c r="G95" s="62">
        <v>67.569999999999993</v>
      </c>
      <c r="H95" s="62">
        <v>1081.1199999999999</v>
      </c>
    </row>
    <row r="96" spans="1:8" ht="38.25" x14ac:dyDescent="0.25">
      <c r="A96" s="52" t="s">
        <v>266</v>
      </c>
      <c r="B96" s="53" t="s">
        <v>270</v>
      </c>
      <c r="C96" s="53" t="s">
        <v>18</v>
      </c>
      <c r="D96" s="54" t="s">
        <v>271</v>
      </c>
      <c r="E96" s="72" t="s">
        <v>93</v>
      </c>
      <c r="F96" s="55">
        <v>225</v>
      </c>
      <c r="G96" s="62">
        <v>21.7</v>
      </c>
      <c r="H96" s="62">
        <v>4882.5</v>
      </c>
    </row>
    <row r="97" spans="1:12" x14ac:dyDescent="0.25">
      <c r="A97" s="52" t="s">
        <v>443</v>
      </c>
      <c r="B97" s="53" t="s">
        <v>273</v>
      </c>
      <c r="C97" s="53" t="s">
        <v>30</v>
      </c>
      <c r="D97" s="54" t="s">
        <v>274</v>
      </c>
      <c r="E97" s="72" t="s">
        <v>154</v>
      </c>
      <c r="F97" s="55">
        <v>30</v>
      </c>
      <c r="G97" s="62">
        <v>47.15</v>
      </c>
      <c r="H97" s="62">
        <v>1414.5</v>
      </c>
    </row>
    <row r="98" spans="1:12" ht="25.5" x14ac:dyDescent="0.25">
      <c r="A98" s="52" t="s">
        <v>269</v>
      </c>
      <c r="B98" s="53" t="s">
        <v>234</v>
      </c>
      <c r="C98" s="53" t="s">
        <v>30</v>
      </c>
      <c r="D98" s="54" t="s">
        <v>235</v>
      </c>
      <c r="E98" s="72" t="s">
        <v>154</v>
      </c>
      <c r="F98" s="55">
        <v>30</v>
      </c>
      <c r="G98" s="62">
        <v>111.12</v>
      </c>
      <c r="H98" s="62">
        <v>3333.6</v>
      </c>
    </row>
    <row r="99" spans="1:12" ht="25.5" x14ac:dyDescent="0.25">
      <c r="A99" s="52" t="s">
        <v>444</v>
      </c>
      <c r="B99" s="53" t="s">
        <v>277</v>
      </c>
      <c r="C99" s="53" t="s">
        <v>30</v>
      </c>
      <c r="D99" s="54" t="s">
        <v>278</v>
      </c>
      <c r="E99" s="72" t="s">
        <v>154</v>
      </c>
      <c r="F99" s="55">
        <v>150</v>
      </c>
      <c r="G99" s="62">
        <v>70.2</v>
      </c>
      <c r="H99" s="62">
        <v>10530</v>
      </c>
    </row>
    <row r="100" spans="1:12" ht="26.25" customHeight="1" x14ac:dyDescent="0.25">
      <c r="A100" s="52" t="s">
        <v>445</v>
      </c>
      <c r="B100" s="76" t="s">
        <v>280</v>
      </c>
      <c r="C100" s="53" t="s">
        <v>30</v>
      </c>
      <c r="D100" s="54" t="s">
        <v>281</v>
      </c>
      <c r="E100" s="72" t="s">
        <v>154</v>
      </c>
      <c r="F100" s="55">
        <v>30</v>
      </c>
      <c r="G100" s="62">
        <v>12.01</v>
      </c>
      <c r="H100" s="62">
        <v>360.3</v>
      </c>
    </row>
    <row r="101" spans="1:12" ht="38.25" x14ac:dyDescent="0.25">
      <c r="A101" s="52" t="s">
        <v>272</v>
      </c>
      <c r="B101" s="53" t="s">
        <v>283</v>
      </c>
      <c r="C101" s="53" t="s">
        <v>18</v>
      </c>
      <c r="D101" s="54" t="s">
        <v>284</v>
      </c>
      <c r="E101" s="72" t="s">
        <v>93</v>
      </c>
      <c r="F101" s="55">
        <v>400</v>
      </c>
      <c r="G101" s="62">
        <v>9.8699999999999992</v>
      </c>
      <c r="H101" s="62">
        <v>3948</v>
      </c>
    </row>
    <row r="102" spans="1:12" ht="27.75" customHeight="1" x14ac:dyDescent="0.25">
      <c r="A102" s="52" t="s">
        <v>275</v>
      </c>
      <c r="B102" s="53" t="s">
        <v>286</v>
      </c>
      <c r="C102" s="53" t="s">
        <v>30</v>
      </c>
      <c r="D102" s="54" t="s">
        <v>287</v>
      </c>
      <c r="E102" s="72" t="s">
        <v>93</v>
      </c>
      <c r="F102" s="55">
        <v>120</v>
      </c>
      <c r="G102" s="62">
        <v>21.23</v>
      </c>
      <c r="H102" s="62">
        <v>2547.6</v>
      </c>
    </row>
    <row r="103" spans="1:12" ht="25.5" x14ac:dyDescent="0.25">
      <c r="A103" s="52" t="s">
        <v>276</v>
      </c>
      <c r="B103" s="53" t="s">
        <v>289</v>
      </c>
      <c r="C103" s="53" t="s">
        <v>18</v>
      </c>
      <c r="D103" s="54" t="s">
        <v>290</v>
      </c>
      <c r="E103" s="72" t="s">
        <v>42</v>
      </c>
      <c r="F103" s="55">
        <v>20</v>
      </c>
      <c r="G103" s="62">
        <v>64.680000000000007</v>
      </c>
      <c r="H103" s="62">
        <v>1293.5999999999999</v>
      </c>
    </row>
    <row r="104" spans="1:12" ht="25.5" x14ac:dyDescent="0.25">
      <c r="A104" s="52" t="s">
        <v>279</v>
      </c>
      <c r="B104" s="53" t="s">
        <v>292</v>
      </c>
      <c r="C104" s="53" t="s">
        <v>18</v>
      </c>
      <c r="D104" s="54" t="s">
        <v>293</v>
      </c>
      <c r="E104" s="72" t="s">
        <v>42</v>
      </c>
      <c r="F104" s="55">
        <v>3</v>
      </c>
      <c r="G104" s="62">
        <v>48.76</v>
      </c>
      <c r="H104" s="62">
        <v>146.28</v>
      </c>
    </row>
    <row r="105" spans="1:12" ht="38.25" x14ac:dyDescent="0.25">
      <c r="A105" s="52" t="s">
        <v>446</v>
      </c>
      <c r="B105" s="53" t="s">
        <v>295</v>
      </c>
      <c r="C105" s="53" t="s">
        <v>18</v>
      </c>
      <c r="D105" s="54" t="s">
        <v>296</v>
      </c>
      <c r="E105" s="72" t="s">
        <v>42</v>
      </c>
      <c r="F105" s="55">
        <v>12</v>
      </c>
      <c r="G105" s="62">
        <v>9.69</v>
      </c>
      <c r="H105" s="62">
        <v>116.28</v>
      </c>
    </row>
    <row r="106" spans="1:12" ht="51" x14ac:dyDescent="0.25">
      <c r="A106" s="52" t="s">
        <v>447</v>
      </c>
      <c r="B106" s="53" t="s">
        <v>298</v>
      </c>
      <c r="C106" s="53" t="s">
        <v>18</v>
      </c>
      <c r="D106" s="54" t="s">
        <v>299</v>
      </c>
      <c r="E106" s="72" t="s">
        <v>93</v>
      </c>
      <c r="F106" s="55">
        <v>50</v>
      </c>
      <c r="G106" s="62">
        <v>37.68</v>
      </c>
      <c r="H106" s="62">
        <v>1884</v>
      </c>
    </row>
    <row r="107" spans="1:12" ht="51" x14ac:dyDescent="0.25">
      <c r="A107" s="52" t="s">
        <v>448</v>
      </c>
      <c r="B107" s="53" t="s">
        <v>301</v>
      </c>
      <c r="C107" s="53" t="s">
        <v>18</v>
      </c>
      <c r="D107" s="54" t="s">
        <v>302</v>
      </c>
      <c r="E107" s="72" t="s">
        <v>93</v>
      </c>
      <c r="F107" s="55">
        <v>160</v>
      </c>
      <c r="G107" s="62">
        <v>5.6</v>
      </c>
      <c r="H107" s="62">
        <v>896</v>
      </c>
    </row>
    <row r="108" spans="1:12" ht="38.25" x14ac:dyDescent="0.25">
      <c r="A108" s="52" t="s">
        <v>282</v>
      </c>
      <c r="B108" s="53" t="s">
        <v>304</v>
      </c>
      <c r="C108" s="53" t="s">
        <v>18</v>
      </c>
      <c r="D108" s="54" t="s">
        <v>305</v>
      </c>
      <c r="E108" s="72" t="s">
        <v>42</v>
      </c>
      <c r="F108" s="55">
        <v>16</v>
      </c>
      <c r="G108" s="62">
        <v>18.440000000000001</v>
      </c>
      <c r="H108" s="62">
        <v>295.04000000000002</v>
      </c>
    </row>
    <row r="109" spans="1:12" ht="38.25" x14ac:dyDescent="0.25">
      <c r="A109" s="52" t="s">
        <v>449</v>
      </c>
      <c r="B109" s="53" t="s">
        <v>307</v>
      </c>
      <c r="C109" s="53" t="s">
        <v>18</v>
      </c>
      <c r="D109" s="54" t="s">
        <v>308</v>
      </c>
      <c r="E109" s="72" t="s">
        <v>42</v>
      </c>
      <c r="F109" s="55">
        <v>5</v>
      </c>
      <c r="G109" s="62">
        <v>29.12</v>
      </c>
      <c r="H109" s="62">
        <v>145.6</v>
      </c>
    </row>
    <row r="110" spans="1:12" ht="38.25" x14ac:dyDescent="0.25">
      <c r="A110" s="52" t="s">
        <v>285</v>
      </c>
      <c r="B110" s="53" t="s">
        <v>310</v>
      </c>
      <c r="C110" s="53" t="s">
        <v>18</v>
      </c>
      <c r="D110" s="54" t="s">
        <v>311</v>
      </c>
      <c r="E110" s="72" t="s">
        <v>42</v>
      </c>
      <c r="F110" s="55">
        <v>8</v>
      </c>
      <c r="G110" s="62">
        <v>39.78</v>
      </c>
      <c r="H110" s="62">
        <v>318.24</v>
      </c>
      <c r="L110">
        <f>H112/H151*100</f>
        <v>10.558819669141277</v>
      </c>
    </row>
    <row r="111" spans="1:12" ht="25.5" x14ac:dyDescent="0.25">
      <c r="A111" s="52" t="s">
        <v>450</v>
      </c>
      <c r="B111" s="77" t="s">
        <v>451</v>
      </c>
      <c r="C111" s="78" t="s">
        <v>30</v>
      </c>
      <c r="D111" s="54" t="s">
        <v>452</v>
      </c>
      <c r="E111" s="72" t="s">
        <v>154</v>
      </c>
      <c r="F111" s="55">
        <v>70</v>
      </c>
      <c r="G111" s="62">
        <v>286.43</v>
      </c>
      <c r="H111" s="64">
        <v>20050.099999999999</v>
      </c>
    </row>
    <row r="112" spans="1:12" ht="15.75" customHeight="1" x14ac:dyDescent="0.25">
      <c r="A112" s="47" t="s">
        <v>312</v>
      </c>
      <c r="B112" s="48"/>
      <c r="C112" s="48"/>
      <c r="D112" s="48" t="s">
        <v>313</v>
      </c>
      <c r="E112" s="49"/>
      <c r="F112" s="50"/>
      <c r="G112" s="50"/>
      <c r="H112" s="63">
        <v>71695.83</v>
      </c>
    </row>
    <row r="113" spans="1:11" ht="25.5" x14ac:dyDescent="0.25">
      <c r="A113" s="52" t="s">
        <v>314</v>
      </c>
      <c r="B113" s="53" t="s">
        <v>315</v>
      </c>
      <c r="C113" s="53" t="s">
        <v>18</v>
      </c>
      <c r="D113" s="54" t="s">
        <v>316</v>
      </c>
      <c r="E113" s="68" t="s">
        <v>42</v>
      </c>
      <c r="F113" s="68">
        <v>3</v>
      </c>
      <c r="G113" s="79">
        <v>688.38</v>
      </c>
      <c r="H113" s="79">
        <v>2065.14</v>
      </c>
      <c r="K113" s="16">
        <f>H112+H77</f>
        <v>218648.7</v>
      </c>
    </row>
    <row r="114" spans="1:11" ht="51" x14ac:dyDescent="0.25">
      <c r="A114" s="52" t="s">
        <v>317</v>
      </c>
      <c r="B114" s="53" t="s">
        <v>298</v>
      </c>
      <c r="C114" s="53" t="s">
        <v>18</v>
      </c>
      <c r="D114" s="80" t="s">
        <v>299</v>
      </c>
      <c r="E114" s="68" t="s">
        <v>93</v>
      </c>
      <c r="F114" s="68">
        <v>400</v>
      </c>
      <c r="G114" s="79">
        <v>37.68</v>
      </c>
      <c r="H114" s="79">
        <v>15072</v>
      </c>
      <c r="K114">
        <f>K113/H151*100</f>
        <v>32.200927085887287</v>
      </c>
    </row>
    <row r="115" spans="1:11" ht="38.25" x14ac:dyDescent="0.25">
      <c r="A115" s="52" t="s">
        <v>318</v>
      </c>
      <c r="B115" s="53" t="s">
        <v>319</v>
      </c>
      <c r="C115" s="53" t="s">
        <v>18</v>
      </c>
      <c r="D115" s="54" t="s">
        <v>320</v>
      </c>
      <c r="E115" s="68" t="s">
        <v>93</v>
      </c>
      <c r="F115" s="68">
        <v>800</v>
      </c>
      <c r="G115" s="79">
        <v>1.86</v>
      </c>
      <c r="H115" s="79">
        <v>1488</v>
      </c>
    </row>
    <row r="116" spans="1:11" ht="25.5" x14ac:dyDescent="0.25">
      <c r="A116" s="52" t="s">
        <v>321</v>
      </c>
      <c r="B116" s="53" t="s">
        <v>322</v>
      </c>
      <c r="C116" s="53" t="s">
        <v>30</v>
      </c>
      <c r="D116" s="54" t="s">
        <v>323</v>
      </c>
      <c r="E116" s="68" t="s">
        <v>154</v>
      </c>
      <c r="F116" s="68">
        <v>30</v>
      </c>
      <c r="G116" s="79">
        <v>184.16</v>
      </c>
      <c r="H116" s="79">
        <v>5524.8</v>
      </c>
    </row>
    <row r="117" spans="1:11" x14ac:dyDescent="0.25">
      <c r="A117" s="52" t="s">
        <v>324</v>
      </c>
      <c r="B117" s="53" t="s">
        <v>325</v>
      </c>
      <c r="C117" s="53" t="s">
        <v>30</v>
      </c>
      <c r="D117" s="54" t="s">
        <v>326</v>
      </c>
      <c r="E117" s="68" t="s">
        <v>154</v>
      </c>
      <c r="F117" s="68">
        <v>1</v>
      </c>
      <c r="G117" s="79">
        <v>1074.1300000000001</v>
      </c>
      <c r="H117" s="79">
        <v>1074.1300000000001</v>
      </c>
    </row>
    <row r="118" spans="1:11" ht="25.5" x14ac:dyDescent="0.25">
      <c r="A118" s="52" t="s">
        <v>327</v>
      </c>
      <c r="B118" s="53" t="s">
        <v>328</v>
      </c>
      <c r="C118" s="53" t="s">
        <v>30</v>
      </c>
      <c r="D118" s="54" t="s">
        <v>329</v>
      </c>
      <c r="E118" s="68" t="s">
        <v>42</v>
      </c>
      <c r="F118" s="68">
        <v>2</v>
      </c>
      <c r="G118" s="79">
        <v>3909.83</v>
      </c>
      <c r="H118" s="79">
        <v>7819.66</v>
      </c>
    </row>
    <row r="119" spans="1:11" ht="25.5" x14ac:dyDescent="0.25">
      <c r="A119" s="52" t="s">
        <v>330</v>
      </c>
      <c r="B119" s="53" t="s">
        <v>331</v>
      </c>
      <c r="C119" s="53" t="s">
        <v>18</v>
      </c>
      <c r="D119" s="54" t="s">
        <v>332</v>
      </c>
      <c r="E119" s="68" t="s">
        <v>42</v>
      </c>
      <c r="F119" s="68">
        <v>2</v>
      </c>
      <c r="G119" s="79">
        <v>3551.13</v>
      </c>
      <c r="H119" s="79">
        <v>7102.26</v>
      </c>
    </row>
    <row r="120" spans="1:11" ht="63.75" x14ac:dyDescent="0.25">
      <c r="A120" s="52" t="s">
        <v>333</v>
      </c>
      <c r="B120" s="53" t="s">
        <v>334</v>
      </c>
      <c r="C120" s="53" t="s">
        <v>18</v>
      </c>
      <c r="D120" s="54" t="s">
        <v>335</v>
      </c>
      <c r="E120" s="68" t="s">
        <v>93</v>
      </c>
      <c r="F120" s="68">
        <v>180</v>
      </c>
      <c r="G120" s="79">
        <v>62.85</v>
      </c>
      <c r="H120" s="79">
        <v>11313</v>
      </c>
    </row>
    <row r="121" spans="1:11" ht="25.5" x14ac:dyDescent="0.25">
      <c r="A121" s="52" t="s">
        <v>336</v>
      </c>
      <c r="B121" s="53" t="s">
        <v>337</v>
      </c>
      <c r="C121" s="53" t="s">
        <v>18</v>
      </c>
      <c r="D121" s="54" t="s">
        <v>338</v>
      </c>
      <c r="E121" s="68" t="s">
        <v>42</v>
      </c>
      <c r="F121" s="68">
        <v>10</v>
      </c>
      <c r="G121" s="79">
        <v>330.79</v>
      </c>
      <c r="H121" s="79">
        <v>3307.9</v>
      </c>
    </row>
    <row r="122" spans="1:11" ht="63.75" x14ac:dyDescent="0.25">
      <c r="A122" s="52" t="s">
        <v>339</v>
      </c>
      <c r="B122" s="53" t="s">
        <v>340</v>
      </c>
      <c r="C122" s="53" t="s">
        <v>18</v>
      </c>
      <c r="D122" s="54" t="s">
        <v>341</v>
      </c>
      <c r="E122" s="68" t="s">
        <v>42</v>
      </c>
      <c r="F122" s="68">
        <v>1</v>
      </c>
      <c r="G122" s="79">
        <v>187.18</v>
      </c>
      <c r="H122" s="79">
        <v>187.18</v>
      </c>
    </row>
    <row r="123" spans="1:11" ht="63.75" x14ac:dyDescent="0.25">
      <c r="A123" s="52" t="s">
        <v>342</v>
      </c>
      <c r="B123" s="53" t="s">
        <v>343</v>
      </c>
      <c r="C123" s="53" t="s">
        <v>18</v>
      </c>
      <c r="D123" s="54" t="s">
        <v>344</v>
      </c>
      <c r="E123" s="68" t="s">
        <v>42</v>
      </c>
      <c r="F123" s="68">
        <v>6</v>
      </c>
      <c r="G123" s="79">
        <v>963.99</v>
      </c>
      <c r="H123" s="79">
        <v>5783.94</v>
      </c>
    </row>
    <row r="124" spans="1:11" ht="38.25" x14ac:dyDescent="0.25">
      <c r="A124" s="52" t="s">
        <v>345</v>
      </c>
      <c r="B124" s="53" t="s">
        <v>346</v>
      </c>
      <c r="C124" s="53" t="s">
        <v>18</v>
      </c>
      <c r="D124" s="54" t="s">
        <v>347</v>
      </c>
      <c r="E124" s="68" t="s">
        <v>42</v>
      </c>
      <c r="F124" s="68">
        <v>2</v>
      </c>
      <c r="G124" s="79">
        <v>267.55</v>
      </c>
      <c r="H124" s="79">
        <v>535.1</v>
      </c>
    </row>
    <row r="125" spans="1:11" ht="25.5" x14ac:dyDescent="0.25">
      <c r="A125" s="52" t="s">
        <v>348</v>
      </c>
      <c r="B125" s="53" t="s">
        <v>349</v>
      </c>
      <c r="C125" s="53" t="s">
        <v>18</v>
      </c>
      <c r="D125" s="54" t="s">
        <v>350</v>
      </c>
      <c r="E125" s="68" t="s">
        <v>42</v>
      </c>
      <c r="F125" s="68">
        <v>2</v>
      </c>
      <c r="G125" s="79">
        <v>104.41</v>
      </c>
      <c r="H125" s="79">
        <v>208.82</v>
      </c>
    </row>
    <row r="126" spans="1:11" ht="51" x14ac:dyDescent="0.25">
      <c r="A126" s="52" t="s">
        <v>351</v>
      </c>
      <c r="B126" s="53" t="s">
        <v>352</v>
      </c>
      <c r="C126" s="53" t="s">
        <v>18</v>
      </c>
      <c r="D126" s="54" t="s">
        <v>353</v>
      </c>
      <c r="E126" s="68" t="s">
        <v>42</v>
      </c>
      <c r="F126" s="68">
        <v>2</v>
      </c>
      <c r="G126" s="79">
        <v>114.28</v>
      </c>
      <c r="H126" s="79">
        <v>228.56</v>
      </c>
    </row>
    <row r="127" spans="1:11" ht="25.5" x14ac:dyDescent="0.25">
      <c r="A127" s="52" t="s">
        <v>354</v>
      </c>
      <c r="B127" s="53" t="s">
        <v>355</v>
      </c>
      <c r="C127" s="53" t="s">
        <v>30</v>
      </c>
      <c r="D127" s="54" t="s">
        <v>356</v>
      </c>
      <c r="E127" s="68" t="s">
        <v>154</v>
      </c>
      <c r="F127" s="68">
        <v>2</v>
      </c>
      <c r="G127" s="79">
        <v>859.55</v>
      </c>
      <c r="H127" s="79">
        <v>1719.1</v>
      </c>
    </row>
    <row r="128" spans="1:11" x14ac:dyDescent="0.25">
      <c r="A128" s="52" t="s">
        <v>357</v>
      </c>
      <c r="B128" s="53" t="s">
        <v>358</v>
      </c>
      <c r="C128" s="53" t="s">
        <v>18</v>
      </c>
      <c r="D128" s="54" t="s">
        <v>359</v>
      </c>
      <c r="E128" s="68" t="s">
        <v>38</v>
      </c>
      <c r="F128" s="68">
        <v>112</v>
      </c>
      <c r="G128" s="79">
        <v>16.52</v>
      </c>
      <c r="H128" s="79">
        <v>1850.24</v>
      </c>
    </row>
    <row r="129" spans="1:8" ht="51" x14ac:dyDescent="0.25">
      <c r="A129" s="52" t="s">
        <v>360</v>
      </c>
      <c r="B129" s="53" t="s">
        <v>361</v>
      </c>
      <c r="C129" s="53" t="s">
        <v>18</v>
      </c>
      <c r="D129" s="54" t="s">
        <v>362</v>
      </c>
      <c r="E129" s="68" t="s">
        <v>93</v>
      </c>
      <c r="F129" s="68">
        <v>400</v>
      </c>
      <c r="G129" s="79">
        <v>16.04</v>
      </c>
      <c r="H129" s="81">
        <v>6416</v>
      </c>
    </row>
    <row r="130" spans="1:8" ht="15.75" customHeight="1" x14ac:dyDescent="0.25">
      <c r="A130" s="47" t="s">
        <v>363</v>
      </c>
      <c r="B130" s="48"/>
      <c r="C130" s="48"/>
      <c r="D130" s="48" t="s">
        <v>364</v>
      </c>
      <c r="E130" s="49"/>
      <c r="F130" s="50"/>
      <c r="G130" s="50"/>
      <c r="H130" s="65">
        <v>64307.27</v>
      </c>
    </row>
    <row r="131" spans="1:8" ht="63.75" x14ac:dyDescent="0.25">
      <c r="A131" s="52" t="s">
        <v>365</v>
      </c>
      <c r="B131" s="53" t="s">
        <v>97</v>
      </c>
      <c r="C131" s="53" t="s">
        <v>18</v>
      </c>
      <c r="D131" s="54" t="s">
        <v>98</v>
      </c>
      <c r="E131" s="68" t="s">
        <v>38</v>
      </c>
      <c r="F131" s="68">
        <v>150</v>
      </c>
      <c r="G131" s="79">
        <v>64.13</v>
      </c>
      <c r="H131" s="82">
        <v>9619.5</v>
      </c>
    </row>
    <row r="132" spans="1:8" ht="25.5" x14ac:dyDescent="0.25">
      <c r="A132" s="52" t="s">
        <v>366</v>
      </c>
      <c r="B132" s="53" t="s">
        <v>367</v>
      </c>
      <c r="C132" s="53" t="s">
        <v>18</v>
      </c>
      <c r="D132" s="54" t="s">
        <v>368</v>
      </c>
      <c r="E132" s="68" t="s">
        <v>51</v>
      </c>
      <c r="F132" s="68">
        <v>14.32</v>
      </c>
      <c r="G132" s="79">
        <v>37.86</v>
      </c>
      <c r="H132" s="79">
        <v>542.15</v>
      </c>
    </row>
    <row r="133" spans="1:8" ht="63.75" x14ac:dyDescent="0.25">
      <c r="A133" s="52" t="s">
        <v>369</v>
      </c>
      <c r="B133" s="53" t="s">
        <v>370</v>
      </c>
      <c r="C133" s="53" t="s">
        <v>18</v>
      </c>
      <c r="D133" s="54" t="s">
        <v>371</v>
      </c>
      <c r="E133" s="68" t="s">
        <v>38</v>
      </c>
      <c r="F133" s="68">
        <v>300</v>
      </c>
      <c r="G133" s="79">
        <v>6.88</v>
      </c>
      <c r="H133" s="79">
        <v>2064</v>
      </c>
    </row>
    <row r="134" spans="1:8" ht="38.25" x14ac:dyDescent="0.25">
      <c r="A134" s="52" t="s">
        <v>372</v>
      </c>
      <c r="B134" s="53" t="s">
        <v>373</v>
      </c>
      <c r="C134" s="53" t="s">
        <v>18</v>
      </c>
      <c r="D134" s="54" t="s">
        <v>374</v>
      </c>
      <c r="E134" s="68" t="s">
        <v>93</v>
      </c>
      <c r="F134" s="68">
        <v>118</v>
      </c>
      <c r="G134" s="79">
        <v>47.39</v>
      </c>
      <c r="H134" s="79">
        <v>5592.02</v>
      </c>
    </row>
    <row r="135" spans="1:8" ht="25.5" x14ac:dyDescent="0.25">
      <c r="A135" s="52" t="s">
        <v>375</v>
      </c>
      <c r="B135" s="53" t="s">
        <v>136</v>
      </c>
      <c r="C135" s="53" t="s">
        <v>18</v>
      </c>
      <c r="D135" s="54" t="s">
        <v>137</v>
      </c>
      <c r="E135" s="68" t="s">
        <v>38</v>
      </c>
      <c r="F135" s="68">
        <v>300</v>
      </c>
      <c r="G135" s="79">
        <v>10.55</v>
      </c>
      <c r="H135" s="79">
        <v>3165</v>
      </c>
    </row>
    <row r="136" spans="1:8" ht="25.5" x14ac:dyDescent="0.25">
      <c r="A136" s="52" t="s">
        <v>376</v>
      </c>
      <c r="B136" s="53" t="s">
        <v>377</v>
      </c>
      <c r="C136" s="53" t="s">
        <v>18</v>
      </c>
      <c r="D136" s="54" t="s">
        <v>378</v>
      </c>
      <c r="E136" s="68" t="s">
        <v>93</v>
      </c>
      <c r="F136" s="68">
        <v>150</v>
      </c>
      <c r="G136" s="79">
        <v>31.96</v>
      </c>
      <c r="H136" s="79">
        <v>4794</v>
      </c>
    </row>
    <row r="137" spans="1:8" ht="38.25" x14ac:dyDescent="0.25">
      <c r="A137" s="52" t="s">
        <v>453</v>
      </c>
      <c r="B137" s="53" t="s">
        <v>380</v>
      </c>
      <c r="C137" s="53" t="s">
        <v>18</v>
      </c>
      <c r="D137" s="54" t="s">
        <v>381</v>
      </c>
      <c r="E137" s="68" t="s">
        <v>38</v>
      </c>
      <c r="F137" s="68">
        <v>23.88</v>
      </c>
      <c r="G137" s="79">
        <v>4.37</v>
      </c>
      <c r="H137" s="79">
        <v>104.35</v>
      </c>
    </row>
    <row r="138" spans="1:8" ht="25.5" x14ac:dyDescent="0.25">
      <c r="A138" s="52" t="s">
        <v>454</v>
      </c>
      <c r="B138" s="53" t="s">
        <v>383</v>
      </c>
      <c r="C138" s="53" t="s">
        <v>18</v>
      </c>
      <c r="D138" s="54" t="s">
        <v>384</v>
      </c>
      <c r="E138" s="68" t="s">
        <v>51</v>
      </c>
      <c r="F138" s="68">
        <v>4.08</v>
      </c>
      <c r="G138" s="79">
        <v>58.74</v>
      </c>
      <c r="H138" s="79">
        <v>239.65</v>
      </c>
    </row>
    <row r="139" spans="1:8" ht="25.5" x14ac:dyDescent="0.25">
      <c r="A139" s="52" t="s">
        <v>382</v>
      </c>
      <c r="B139" s="53" t="s">
        <v>386</v>
      </c>
      <c r="C139" s="53" t="s">
        <v>18</v>
      </c>
      <c r="D139" s="54" t="s">
        <v>387</v>
      </c>
      <c r="E139" s="68" t="s">
        <v>51</v>
      </c>
      <c r="F139" s="68">
        <v>4.08</v>
      </c>
      <c r="G139" s="79">
        <v>26.57</v>
      </c>
      <c r="H139" s="79">
        <v>108.4</v>
      </c>
    </row>
    <row r="140" spans="1:8" ht="38.25" x14ac:dyDescent="0.25">
      <c r="A140" s="52" t="s">
        <v>385</v>
      </c>
      <c r="B140" s="53" t="s">
        <v>389</v>
      </c>
      <c r="C140" s="53" t="s">
        <v>18</v>
      </c>
      <c r="D140" s="54" t="s">
        <v>390</v>
      </c>
      <c r="E140" s="68" t="s">
        <v>51</v>
      </c>
      <c r="F140" s="68">
        <v>7.56</v>
      </c>
      <c r="G140" s="79">
        <v>564.41</v>
      </c>
      <c r="H140" s="79">
        <v>4266.93</v>
      </c>
    </row>
    <row r="141" spans="1:8" ht="25.5" x14ac:dyDescent="0.25">
      <c r="A141" s="52" t="s">
        <v>455</v>
      </c>
      <c r="B141" s="53" t="s">
        <v>392</v>
      </c>
      <c r="C141" s="53" t="s">
        <v>18</v>
      </c>
      <c r="D141" s="54" t="s">
        <v>393</v>
      </c>
      <c r="E141" s="68" t="s">
        <v>51</v>
      </c>
      <c r="F141" s="68">
        <v>3.58</v>
      </c>
      <c r="G141" s="79">
        <v>427.13</v>
      </c>
      <c r="H141" s="79">
        <v>1529.12</v>
      </c>
    </row>
    <row r="142" spans="1:8" ht="25.5" x14ac:dyDescent="0.25">
      <c r="A142" s="52" t="s">
        <v>391</v>
      </c>
      <c r="B142" s="53" t="s">
        <v>76</v>
      </c>
      <c r="C142" s="53" t="s">
        <v>18</v>
      </c>
      <c r="D142" s="54" t="s">
        <v>77</v>
      </c>
      <c r="E142" s="68" t="s">
        <v>51</v>
      </c>
      <c r="F142" s="68">
        <v>25.6</v>
      </c>
      <c r="G142" s="79">
        <v>493.34</v>
      </c>
      <c r="H142" s="79">
        <v>12629.5</v>
      </c>
    </row>
    <row r="143" spans="1:8" ht="25.5" x14ac:dyDescent="0.25">
      <c r="A143" s="52" t="s">
        <v>456</v>
      </c>
      <c r="B143" s="53" t="s">
        <v>396</v>
      </c>
      <c r="C143" s="53" t="s">
        <v>18</v>
      </c>
      <c r="D143" s="54" t="s">
        <v>397</v>
      </c>
      <c r="E143" s="68" t="s">
        <v>51</v>
      </c>
      <c r="F143" s="68">
        <v>25.6</v>
      </c>
      <c r="G143" s="79">
        <v>97.39</v>
      </c>
      <c r="H143" s="79">
        <v>2493.1799999999998</v>
      </c>
    </row>
    <row r="144" spans="1:8" ht="51" x14ac:dyDescent="0.25">
      <c r="A144" s="52" t="s">
        <v>457</v>
      </c>
      <c r="B144" s="53" t="s">
        <v>399</v>
      </c>
      <c r="C144" s="53" t="s">
        <v>18</v>
      </c>
      <c r="D144" s="54" t="s">
        <v>400</v>
      </c>
      <c r="E144" s="68" t="s">
        <v>86</v>
      </c>
      <c r="F144" s="68">
        <v>220</v>
      </c>
      <c r="G144" s="79">
        <v>11.33</v>
      </c>
      <c r="H144" s="79">
        <v>2492.6</v>
      </c>
    </row>
    <row r="145" spans="1:8" ht="25.5" x14ac:dyDescent="0.25">
      <c r="A145" s="52" t="s">
        <v>458</v>
      </c>
      <c r="B145" s="53" t="s">
        <v>402</v>
      </c>
      <c r="C145" s="53" t="s">
        <v>18</v>
      </c>
      <c r="D145" s="54" t="s">
        <v>403</v>
      </c>
      <c r="E145" s="68" t="s">
        <v>38</v>
      </c>
      <c r="F145" s="68">
        <v>35.479999999999997</v>
      </c>
      <c r="G145" s="79">
        <v>51.93</v>
      </c>
      <c r="H145" s="79">
        <v>1842.47</v>
      </c>
    </row>
    <row r="146" spans="1:8" ht="25.5" x14ac:dyDescent="0.25">
      <c r="A146" s="52" t="s">
        <v>459</v>
      </c>
      <c r="B146" s="53" t="s">
        <v>405</v>
      </c>
      <c r="C146" s="53" t="s">
        <v>18</v>
      </c>
      <c r="D146" s="54" t="s">
        <v>406</v>
      </c>
      <c r="E146" s="68" t="s">
        <v>38</v>
      </c>
      <c r="F146" s="68">
        <v>15</v>
      </c>
      <c r="G146" s="79">
        <v>8.76</v>
      </c>
      <c r="H146" s="79">
        <v>131.4</v>
      </c>
    </row>
    <row r="147" spans="1:8" ht="63.75" x14ac:dyDescent="0.25">
      <c r="A147" s="52" t="s">
        <v>404</v>
      </c>
      <c r="B147" s="53" t="s">
        <v>141</v>
      </c>
      <c r="C147" s="53" t="s">
        <v>18</v>
      </c>
      <c r="D147" s="54" t="s">
        <v>142</v>
      </c>
      <c r="E147" s="68" t="s">
        <v>38</v>
      </c>
      <c r="F147" s="68">
        <v>300</v>
      </c>
      <c r="G147" s="79">
        <v>20.78</v>
      </c>
      <c r="H147" s="79">
        <v>6234</v>
      </c>
    </row>
    <row r="148" spans="1:8" ht="27" customHeight="1" x14ac:dyDescent="0.25">
      <c r="A148" s="52" t="s">
        <v>407</v>
      </c>
      <c r="B148" s="76" t="s">
        <v>409</v>
      </c>
      <c r="C148" s="53" t="s">
        <v>30</v>
      </c>
      <c r="D148" s="54" t="s">
        <v>410</v>
      </c>
      <c r="E148" s="68" t="s">
        <v>411</v>
      </c>
      <c r="F148" s="68">
        <v>5</v>
      </c>
      <c r="G148" s="79">
        <v>1291.8</v>
      </c>
      <c r="H148" s="81">
        <v>6459</v>
      </c>
    </row>
    <row r="149" spans="1:8" ht="15.75" customHeight="1" x14ac:dyDescent="0.25">
      <c r="A149" s="47" t="s">
        <v>412</v>
      </c>
      <c r="B149" s="48"/>
      <c r="C149" s="48"/>
      <c r="D149" s="48" t="s">
        <v>413</v>
      </c>
      <c r="E149" s="49"/>
      <c r="F149" s="50"/>
      <c r="G149" s="50"/>
      <c r="H149" s="65">
        <v>5686.16</v>
      </c>
    </row>
    <row r="150" spans="1:8" ht="15.75" customHeight="1" x14ac:dyDescent="0.25">
      <c r="A150" s="52" t="s">
        <v>414</v>
      </c>
      <c r="B150" s="53" t="s">
        <v>415</v>
      </c>
      <c r="C150" s="53" t="s">
        <v>18</v>
      </c>
      <c r="D150" s="54" t="s">
        <v>416</v>
      </c>
      <c r="E150" s="68" t="s">
        <v>38</v>
      </c>
      <c r="F150" s="68">
        <v>2493.9299999999998</v>
      </c>
      <c r="G150" s="79">
        <v>2.2799999999999998</v>
      </c>
      <c r="H150" s="82">
        <v>5686.16</v>
      </c>
    </row>
    <row r="151" spans="1:8" ht="15.75" x14ac:dyDescent="0.25">
      <c r="A151" s="172" t="s">
        <v>417</v>
      </c>
      <c r="B151" s="172"/>
      <c r="C151" s="172"/>
      <c r="D151" s="172"/>
      <c r="E151" s="172"/>
      <c r="F151" s="172"/>
      <c r="G151" s="172"/>
      <c r="H151" s="83">
        <f>SUM(H7:H150)/2</f>
        <v>679013.67999999993</v>
      </c>
    </row>
    <row r="152" spans="1:8" ht="15.75" x14ac:dyDescent="0.25">
      <c r="A152" s="172" t="s">
        <v>418</v>
      </c>
      <c r="B152" s="172"/>
      <c r="C152" s="172"/>
      <c r="D152" s="172"/>
      <c r="E152" s="172"/>
      <c r="F152" s="172"/>
      <c r="G152" s="172"/>
      <c r="H152" s="83">
        <f>H151*0.2835</f>
        <v>192500.37827999998</v>
      </c>
    </row>
    <row r="153" spans="1:8" ht="21.75" customHeight="1" x14ac:dyDescent="0.25">
      <c r="A153" s="177" t="s">
        <v>419</v>
      </c>
      <c r="B153" s="177"/>
      <c r="C153" s="177"/>
      <c r="D153" s="177"/>
      <c r="E153" s="177"/>
      <c r="F153" s="177"/>
      <c r="G153" s="177"/>
      <c r="H153" s="84">
        <f>H151+H152</f>
        <v>871514.05827999988</v>
      </c>
    </row>
    <row r="154" spans="1:8" ht="32.25" customHeight="1" x14ac:dyDescent="0.25">
      <c r="A154" s="178" t="s">
        <v>460</v>
      </c>
      <c r="B154" s="178"/>
      <c r="C154" s="178"/>
      <c r="D154" s="178"/>
      <c r="E154" s="178"/>
      <c r="F154" s="178"/>
      <c r="G154" s="178"/>
      <c r="H154" s="178"/>
    </row>
    <row r="155" spans="1:8" ht="39.75" customHeight="1" x14ac:dyDescent="0.25">
      <c r="A155" s="179" t="s">
        <v>421</v>
      </c>
      <c r="B155" s="179"/>
      <c r="C155" s="179"/>
      <c r="D155" s="179"/>
      <c r="E155" s="179"/>
      <c r="F155" s="179"/>
      <c r="G155" s="179"/>
      <c r="H155" s="179"/>
    </row>
  </sheetData>
  <mergeCells count="10">
    <mergeCell ref="A151:G151"/>
    <mergeCell ref="A152:G152"/>
    <mergeCell ref="A153:G153"/>
    <mergeCell ref="A154:H154"/>
    <mergeCell ref="A155:H155"/>
    <mergeCell ref="A1:H1"/>
    <mergeCell ref="A2:H2"/>
    <mergeCell ref="A3:H3"/>
    <mergeCell ref="A4:H4"/>
    <mergeCell ref="A5:H5"/>
  </mergeCells>
  <printOptions horizontalCentered="1"/>
  <pageMargins left="0.25" right="0.25" top="0.75" bottom="0.75" header="0.3" footer="0.3"/>
  <pageSetup paperSize="9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29"/>
  <sheetViews>
    <sheetView view="pageBreakPreview" topLeftCell="A1012" zoomScale="85" zoomScaleNormal="100" zoomScalePageLayoutView="85" workbookViewId="0">
      <selection activeCell="B290" sqref="B290"/>
    </sheetView>
  </sheetViews>
  <sheetFormatPr defaultRowHeight="15" x14ac:dyDescent="0.25"/>
  <cols>
    <col min="1" max="1" width="12.42578125" style="85" customWidth="1"/>
    <col min="2" max="2" width="14.140625" style="85" customWidth="1"/>
    <col min="3" max="3" width="9.140625" style="85" customWidth="1"/>
    <col min="4" max="4" width="77.140625" customWidth="1"/>
    <col min="5" max="6" width="11.85546875" customWidth="1"/>
    <col min="7" max="7" width="7.42578125" customWidth="1"/>
    <col min="8" max="8" width="14.28515625" customWidth="1"/>
    <col min="9" max="9" width="8.7109375" customWidth="1"/>
    <col min="10" max="10" width="10.28515625" customWidth="1"/>
    <col min="11" max="1025" width="8.7109375" customWidth="1"/>
  </cols>
  <sheetData>
    <row r="1" spans="1:10" ht="62.25" customHeight="1" x14ac:dyDescent="0.25">
      <c r="A1" s="180"/>
      <c r="B1" s="180"/>
      <c r="C1" s="180"/>
      <c r="D1" s="180"/>
      <c r="E1" s="180"/>
      <c r="F1" s="180"/>
      <c r="G1" s="180"/>
      <c r="H1" s="180"/>
      <c r="I1" s="180"/>
      <c r="J1" s="180"/>
    </row>
    <row r="2" spans="1:10" ht="15" customHeight="1" x14ac:dyDescent="0.25">
      <c r="A2" s="181" t="s">
        <v>0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15" customHeight="1" x14ac:dyDescent="0.25">
      <c r="A3" s="181" t="s">
        <v>2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ht="15.75" customHeight="1" x14ac:dyDescent="0.25">
      <c r="A4" s="182" t="s">
        <v>422</v>
      </c>
      <c r="B4" s="182"/>
      <c r="C4" s="182"/>
      <c r="D4" s="182"/>
      <c r="E4" s="182"/>
      <c r="F4" s="182"/>
      <c r="G4" s="182"/>
      <c r="H4" s="182"/>
      <c r="I4" s="182"/>
      <c r="J4" s="182"/>
    </row>
    <row r="5" spans="1:10" ht="15.75" customHeight="1" x14ac:dyDescent="0.25">
      <c r="A5" s="182" t="s">
        <v>423</v>
      </c>
      <c r="B5" s="182"/>
      <c r="C5" s="182"/>
      <c r="D5" s="182"/>
      <c r="E5" s="182"/>
      <c r="F5" s="182"/>
      <c r="G5" s="182"/>
      <c r="H5" s="182"/>
      <c r="I5" s="182"/>
      <c r="J5" s="182"/>
    </row>
    <row r="6" spans="1:10" ht="15.75" customHeight="1" x14ac:dyDescent="0.25">
      <c r="A6" s="183" t="s">
        <v>461</v>
      </c>
      <c r="B6" s="183"/>
      <c r="C6" s="183"/>
      <c r="D6" s="183"/>
      <c r="E6" s="183"/>
      <c r="F6" s="183"/>
      <c r="G6" s="183"/>
      <c r="H6" s="183"/>
      <c r="I6" s="183"/>
      <c r="J6" s="183"/>
    </row>
    <row r="7" spans="1:10" x14ac:dyDescent="0.25">
      <c r="A7" s="86" t="s">
        <v>14</v>
      </c>
      <c r="B7" s="86"/>
      <c r="C7" s="86"/>
      <c r="D7" s="86" t="s">
        <v>15</v>
      </c>
      <c r="E7" s="86"/>
      <c r="F7" s="184"/>
      <c r="G7" s="184"/>
      <c r="H7" s="87"/>
      <c r="I7" s="88"/>
      <c r="J7" s="89">
        <v>31510.47</v>
      </c>
    </row>
    <row r="8" spans="1:10" ht="30" customHeight="1" x14ac:dyDescent="0.25">
      <c r="A8" s="90" t="s">
        <v>16</v>
      </c>
      <c r="B8" s="91" t="s">
        <v>4</v>
      </c>
      <c r="C8" s="90" t="s">
        <v>5</v>
      </c>
      <c r="D8" s="90" t="s">
        <v>6</v>
      </c>
      <c r="E8" s="185" t="s">
        <v>462</v>
      </c>
      <c r="F8" s="185"/>
      <c r="G8" s="92" t="s">
        <v>7</v>
      </c>
      <c r="H8" s="91" t="s">
        <v>8</v>
      </c>
      <c r="I8" s="91" t="s">
        <v>9</v>
      </c>
      <c r="J8" s="93" t="s">
        <v>10</v>
      </c>
    </row>
    <row r="9" spans="1:10" ht="15" customHeight="1" x14ac:dyDescent="0.25">
      <c r="A9" s="94" t="s">
        <v>463</v>
      </c>
      <c r="B9" s="95" t="s">
        <v>17</v>
      </c>
      <c r="C9" s="94" t="s">
        <v>18</v>
      </c>
      <c r="D9" s="94" t="s">
        <v>19</v>
      </c>
      <c r="E9" s="186" t="s">
        <v>464</v>
      </c>
      <c r="F9" s="186"/>
      <c r="G9" s="96" t="s">
        <v>20</v>
      </c>
      <c r="H9" s="97">
        <v>1</v>
      </c>
      <c r="I9" s="98">
        <v>86.82</v>
      </c>
      <c r="J9" s="98">
        <v>86.82</v>
      </c>
    </row>
    <row r="10" spans="1:10" ht="25.5" customHeight="1" x14ac:dyDescent="0.25">
      <c r="A10" s="99" t="s">
        <v>465</v>
      </c>
      <c r="B10" s="100" t="s">
        <v>466</v>
      </c>
      <c r="C10" s="99" t="s">
        <v>18</v>
      </c>
      <c r="D10" s="99" t="s">
        <v>467</v>
      </c>
      <c r="E10" s="187" t="s">
        <v>464</v>
      </c>
      <c r="F10" s="187"/>
      <c r="G10" s="101" t="s">
        <v>20</v>
      </c>
      <c r="H10" s="102">
        <v>1</v>
      </c>
      <c r="I10" s="103">
        <v>0.86</v>
      </c>
      <c r="J10" s="103">
        <v>0.86</v>
      </c>
    </row>
    <row r="11" spans="1:10" ht="15" customHeight="1" x14ac:dyDescent="0.25">
      <c r="A11" s="99" t="s">
        <v>468</v>
      </c>
      <c r="B11" s="100" t="s">
        <v>469</v>
      </c>
      <c r="C11" s="99" t="s">
        <v>18</v>
      </c>
      <c r="D11" s="99" t="s">
        <v>470</v>
      </c>
      <c r="E11" s="187" t="s">
        <v>471</v>
      </c>
      <c r="F11" s="187"/>
      <c r="G11" s="101" t="s">
        <v>20</v>
      </c>
      <c r="H11" s="102">
        <v>1</v>
      </c>
      <c r="I11" s="103">
        <v>84.96</v>
      </c>
      <c r="J11" s="103">
        <v>84.96</v>
      </c>
    </row>
    <row r="12" spans="1:10" ht="25.5" customHeight="1" x14ac:dyDescent="0.25">
      <c r="A12" s="99" t="s">
        <v>468</v>
      </c>
      <c r="B12" s="100" t="s">
        <v>472</v>
      </c>
      <c r="C12" s="99" t="s">
        <v>18</v>
      </c>
      <c r="D12" s="99" t="s">
        <v>473</v>
      </c>
      <c r="E12" s="187" t="s">
        <v>474</v>
      </c>
      <c r="F12" s="187"/>
      <c r="G12" s="101" t="s">
        <v>20</v>
      </c>
      <c r="H12" s="102">
        <v>1</v>
      </c>
      <c r="I12" s="103">
        <v>0.56999999999999995</v>
      </c>
      <c r="J12" s="103">
        <v>0.56999999999999995</v>
      </c>
    </row>
    <row r="13" spans="1:10" ht="15" customHeight="1" x14ac:dyDescent="0.25">
      <c r="A13" s="99" t="s">
        <v>468</v>
      </c>
      <c r="B13" s="100" t="s">
        <v>475</v>
      </c>
      <c r="C13" s="99" t="s">
        <v>18</v>
      </c>
      <c r="D13" s="99" t="s">
        <v>476</v>
      </c>
      <c r="E13" s="187" t="s">
        <v>477</v>
      </c>
      <c r="F13" s="187"/>
      <c r="G13" s="101" t="s">
        <v>20</v>
      </c>
      <c r="H13" s="102">
        <v>1</v>
      </c>
      <c r="I13" s="103">
        <v>0.35</v>
      </c>
      <c r="J13" s="103">
        <v>0.35</v>
      </c>
    </row>
    <row r="14" spans="1:10" ht="25.5" customHeight="1" x14ac:dyDescent="0.25">
      <c r="A14" s="99" t="s">
        <v>468</v>
      </c>
      <c r="B14" s="100" t="s">
        <v>478</v>
      </c>
      <c r="C14" s="99" t="s">
        <v>18</v>
      </c>
      <c r="D14" s="99" t="s">
        <v>479</v>
      </c>
      <c r="E14" s="187" t="s">
        <v>474</v>
      </c>
      <c r="F14" s="187"/>
      <c r="G14" s="101" t="s">
        <v>20</v>
      </c>
      <c r="H14" s="102">
        <v>1</v>
      </c>
      <c r="I14" s="103">
        <v>0.01</v>
      </c>
      <c r="J14" s="103">
        <v>0.01</v>
      </c>
    </row>
    <row r="15" spans="1:10" ht="15.75" customHeight="1" x14ac:dyDescent="0.25">
      <c r="A15" s="99" t="s">
        <v>468</v>
      </c>
      <c r="B15" s="100" t="s">
        <v>480</v>
      </c>
      <c r="C15" s="99" t="s">
        <v>18</v>
      </c>
      <c r="D15" s="99" t="s">
        <v>481</v>
      </c>
      <c r="E15" s="187" t="s">
        <v>482</v>
      </c>
      <c r="F15" s="187"/>
      <c r="G15" s="101" t="s">
        <v>20</v>
      </c>
      <c r="H15" s="102">
        <v>1</v>
      </c>
      <c r="I15" s="103">
        <v>7.0000000000000007E-2</v>
      </c>
      <c r="J15" s="103">
        <v>7.0000000000000007E-2</v>
      </c>
    </row>
    <row r="16" spans="1:10" x14ac:dyDescent="0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 ht="30" customHeight="1" x14ac:dyDescent="0.25">
      <c r="A17" s="90" t="s">
        <v>21</v>
      </c>
      <c r="B17" s="91" t="s">
        <v>4</v>
      </c>
      <c r="C17" s="90" t="s">
        <v>5</v>
      </c>
      <c r="D17" s="90" t="s">
        <v>6</v>
      </c>
      <c r="E17" s="185" t="s">
        <v>462</v>
      </c>
      <c r="F17" s="185"/>
      <c r="G17" s="92" t="s">
        <v>7</v>
      </c>
      <c r="H17" s="91" t="s">
        <v>8</v>
      </c>
      <c r="I17" s="91" t="s">
        <v>9</v>
      </c>
      <c r="J17" s="91" t="s">
        <v>10</v>
      </c>
    </row>
    <row r="18" spans="1:10" ht="15" customHeight="1" x14ac:dyDescent="0.25">
      <c r="A18" s="105" t="s">
        <v>463</v>
      </c>
      <c r="B18" s="95" t="s">
        <v>22</v>
      </c>
      <c r="C18" s="94" t="s">
        <v>18</v>
      </c>
      <c r="D18" s="94" t="s">
        <v>23</v>
      </c>
      <c r="E18" s="186" t="s">
        <v>464</v>
      </c>
      <c r="F18" s="186"/>
      <c r="G18" s="96" t="s">
        <v>24</v>
      </c>
      <c r="H18" s="97">
        <v>1</v>
      </c>
      <c r="I18" s="98">
        <v>4592.76</v>
      </c>
      <c r="J18" s="98">
        <v>4592.76</v>
      </c>
    </row>
    <row r="19" spans="1:10" ht="25.5" customHeight="1" x14ac:dyDescent="0.25">
      <c r="A19" s="99" t="s">
        <v>465</v>
      </c>
      <c r="B19" s="100" t="s">
        <v>483</v>
      </c>
      <c r="C19" s="99" t="s">
        <v>18</v>
      </c>
      <c r="D19" s="99" t="s">
        <v>484</v>
      </c>
      <c r="E19" s="187" t="s">
        <v>464</v>
      </c>
      <c r="F19" s="187"/>
      <c r="G19" s="101" t="s">
        <v>24</v>
      </c>
      <c r="H19" s="102">
        <v>1</v>
      </c>
      <c r="I19" s="103">
        <v>47.84</v>
      </c>
      <c r="J19" s="103">
        <v>47.84</v>
      </c>
    </row>
    <row r="20" spans="1:10" ht="15" customHeight="1" x14ac:dyDescent="0.25">
      <c r="A20" s="99" t="s">
        <v>468</v>
      </c>
      <c r="B20" s="100" t="s">
        <v>485</v>
      </c>
      <c r="C20" s="99" t="s">
        <v>18</v>
      </c>
      <c r="D20" s="99" t="s">
        <v>486</v>
      </c>
      <c r="E20" s="187" t="s">
        <v>471</v>
      </c>
      <c r="F20" s="187"/>
      <c r="G20" s="101" t="s">
        <v>24</v>
      </c>
      <c r="H20" s="102">
        <v>1</v>
      </c>
      <c r="I20" s="103">
        <v>4272.21</v>
      </c>
      <c r="J20" s="103">
        <v>4272.21</v>
      </c>
    </row>
    <row r="21" spans="1:10" ht="25.5" customHeight="1" x14ac:dyDescent="0.25">
      <c r="A21" s="99" t="s">
        <v>468</v>
      </c>
      <c r="B21" s="100" t="s">
        <v>487</v>
      </c>
      <c r="C21" s="99" t="s">
        <v>18</v>
      </c>
      <c r="D21" s="99" t="s">
        <v>488</v>
      </c>
      <c r="E21" s="187" t="s">
        <v>474</v>
      </c>
      <c r="F21" s="187"/>
      <c r="G21" s="101" t="s">
        <v>24</v>
      </c>
      <c r="H21" s="102">
        <v>1</v>
      </c>
      <c r="I21" s="103">
        <v>179.44</v>
      </c>
      <c r="J21" s="103">
        <v>179.44</v>
      </c>
    </row>
    <row r="22" spans="1:10" ht="15" customHeight="1" x14ac:dyDescent="0.25">
      <c r="A22" s="99" t="s">
        <v>468</v>
      </c>
      <c r="B22" s="100" t="s">
        <v>489</v>
      </c>
      <c r="C22" s="99" t="s">
        <v>18</v>
      </c>
      <c r="D22" s="99" t="s">
        <v>490</v>
      </c>
      <c r="E22" s="187" t="s">
        <v>491</v>
      </c>
      <c r="F22" s="187"/>
      <c r="G22" s="101" t="s">
        <v>24</v>
      </c>
      <c r="H22" s="102">
        <v>1</v>
      </c>
      <c r="I22" s="103">
        <v>65.94</v>
      </c>
      <c r="J22" s="103">
        <v>65.94</v>
      </c>
    </row>
    <row r="23" spans="1:10" ht="25.5" customHeight="1" x14ac:dyDescent="0.25">
      <c r="A23" s="99" t="s">
        <v>468</v>
      </c>
      <c r="B23" s="100" t="s">
        <v>492</v>
      </c>
      <c r="C23" s="99" t="s">
        <v>18</v>
      </c>
      <c r="D23" s="99" t="s">
        <v>493</v>
      </c>
      <c r="E23" s="187" t="s">
        <v>474</v>
      </c>
      <c r="F23" s="187"/>
      <c r="G23" s="101" t="s">
        <v>24</v>
      </c>
      <c r="H23" s="102">
        <v>1</v>
      </c>
      <c r="I23" s="103">
        <v>14.26</v>
      </c>
      <c r="J23" s="103">
        <v>14.26</v>
      </c>
    </row>
    <row r="24" spans="1:10" ht="15.75" customHeight="1" x14ac:dyDescent="0.25">
      <c r="A24" s="99" t="s">
        <v>468</v>
      </c>
      <c r="B24" s="100" t="s">
        <v>494</v>
      </c>
      <c r="C24" s="99" t="s">
        <v>18</v>
      </c>
      <c r="D24" s="99" t="s">
        <v>495</v>
      </c>
      <c r="E24" s="187" t="s">
        <v>491</v>
      </c>
      <c r="F24" s="187"/>
      <c r="G24" s="101" t="s">
        <v>24</v>
      </c>
      <c r="H24" s="102">
        <v>1</v>
      </c>
      <c r="I24" s="103">
        <v>13.07</v>
      </c>
      <c r="J24" s="103">
        <v>13.07</v>
      </c>
    </row>
    <row r="25" spans="1:10" x14ac:dyDescent="0.25">
      <c r="A25" s="104"/>
      <c r="B25" s="104"/>
      <c r="C25" s="104"/>
      <c r="D25" s="104"/>
      <c r="E25" s="104"/>
      <c r="F25" s="104"/>
      <c r="G25" s="104"/>
      <c r="H25" s="104"/>
      <c r="I25" s="104"/>
      <c r="J25" s="104"/>
    </row>
    <row r="26" spans="1:10" ht="30" customHeight="1" x14ac:dyDescent="0.25">
      <c r="A26" s="90" t="s">
        <v>25</v>
      </c>
      <c r="B26" s="91" t="s">
        <v>4</v>
      </c>
      <c r="C26" s="90" t="s">
        <v>5</v>
      </c>
      <c r="D26" s="90" t="s">
        <v>6</v>
      </c>
      <c r="E26" s="185" t="s">
        <v>462</v>
      </c>
      <c r="F26" s="185"/>
      <c r="G26" s="92" t="s">
        <v>7</v>
      </c>
      <c r="H26" s="91" t="s">
        <v>8</v>
      </c>
      <c r="I26" s="91" t="s">
        <v>9</v>
      </c>
      <c r="J26" s="91" t="s">
        <v>10</v>
      </c>
    </row>
    <row r="27" spans="1:10" ht="15" customHeight="1" x14ac:dyDescent="0.25">
      <c r="A27" s="94" t="s">
        <v>463</v>
      </c>
      <c r="B27" s="95" t="s">
        <v>29</v>
      </c>
      <c r="C27" s="94" t="s">
        <v>30</v>
      </c>
      <c r="D27" s="94" t="s">
        <v>31</v>
      </c>
      <c r="E27" s="186" t="s">
        <v>496</v>
      </c>
      <c r="F27" s="186"/>
      <c r="G27" s="96" t="s">
        <v>32</v>
      </c>
      <c r="H27" s="97">
        <v>1</v>
      </c>
      <c r="I27" s="98">
        <v>701.53</v>
      </c>
      <c r="J27" s="98">
        <v>701.53</v>
      </c>
    </row>
    <row r="28" spans="1:10" x14ac:dyDescent="0.25">
      <c r="A28" s="99" t="s">
        <v>468</v>
      </c>
      <c r="B28" s="100" t="s">
        <v>497</v>
      </c>
      <c r="C28" s="99" t="s">
        <v>498</v>
      </c>
      <c r="D28" s="99" t="s">
        <v>499</v>
      </c>
      <c r="E28" s="102">
        <v>0.5</v>
      </c>
      <c r="F28" s="103">
        <v>1</v>
      </c>
      <c r="G28" s="103">
        <v>0</v>
      </c>
      <c r="H28" s="106">
        <v>142.56010000000001</v>
      </c>
      <c r="I28" s="106">
        <v>45.450600000000001</v>
      </c>
      <c r="J28" s="106">
        <v>71.280100000000004</v>
      </c>
    </row>
    <row r="29" spans="1:10" x14ac:dyDescent="0.25">
      <c r="A29" s="99" t="s">
        <v>468</v>
      </c>
      <c r="B29" s="100" t="s">
        <v>500</v>
      </c>
      <c r="C29" s="99" t="s">
        <v>498</v>
      </c>
      <c r="D29" s="99" t="s">
        <v>501</v>
      </c>
      <c r="E29" s="102">
        <v>2</v>
      </c>
      <c r="F29" s="99"/>
      <c r="G29" s="99"/>
      <c r="H29" s="99"/>
      <c r="I29" s="106">
        <v>15.127000000000001</v>
      </c>
      <c r="J29" s="106">
        <v>30.254000000000001</v>
      </c>
    </row>
    <row r="30" spans="1:10" ht="38.25" x14ac:dyDescent="0.25">
      <c r="A30" s="99" t="s">
        <v>468</v>
      </c>
      <c r="B30" s="100" t="s">
        <v>30</v>
      </c>
      <c r="C30" s="99" t="s">
        <v>502</v>
      </c>
      <c r="D30" s="99" t="s">
        <v>503</v>
      </c>
      <c r="E30" s="102">
        <v>1</v>
      </c>
      <c r="F30" s="101" t="s">
        <v>32</v>
      </c>
      <c r="G30" s="188">
        <v>600</v>
      </c>
      <c r="H30" s="188"/>
      <c r="I30" s="188"/>
      <c r="J30" s="106">
        <v>600</v>
      </c>
    </row>
    <row r="31" spans="1:10" x14ac:dyDescent="0.25">
      <c r="A31" s="104"/>
      <c r="B31" s="104"/>
      <c r="C31" s="104"/>
      <c r="D31" s="104"/>
      <c r="E31" s="104"/>
      <c r="F31" s="104"/>
      <c r="G31" s="104"/>
      <c r="H31" s="104"/>
      <c r="I31" s="104"/>
      <c r="J31" s="104"/>
    </row>
    <row r="32" spans="1:10" x14ac:dyDescent="0.25">
      <c r="A32" s="86" t="s">
        <v>33</v>
      </c>
      <c r="B32" s="86"/>
      <c r="C32" s="86"/>
      <c r="D32" s="86" t="s">
        <v>34</v>
      </c>
      <c r="E32" s="86"/>
      <c r="F32" s="184"/>
      <c r="G32" s="184"/>
      <c r="H32" s="87"/>
      <c r="I32" s="88"/>
      <c r="J32" s="107">
        <v>2227.88</v>
      </c>
    </row>
    <row r="33" spans="1:10" ht="30" customHeight="1" x14ac:dyDescent="0.25">
      <c r="A33" s="90" t="s">
        <v>35</v>
      </c>
      <c r="B33" s="91" t="s">
        <v>4</v>
      </c>
      <c r="C33" s="90" t="s">
        <v>5</v>
      </c>
      <c r="D33" s="90" t="s">
        <v>6</v>
      </c>
      <c r="E33" s="185" t="s">
        <v>462</v>
      </c>
      <c r="F33" s="185"/>
      <c r="G33" s="92" t="s">
        <v>7</v>
      </c>
      <c r="H33" s="91" t="s">
        <v>8</v>
      </c>
      <c r="I33" s="91" t="s">
        <v>9</v>
      </c>
      <c r="J33" s="93" t="s">
        <v>10</v>
      </c>
    </row>
    <row r="34" spans="1:10" ht="15" customHeight="1" x14ac:dyDescent="0.25">
      <c r="A34" s="94" t="s">
        <v>463</v>
      </c>
      <c r="B34" s="95" t="s">
        <v>36</v>
      </c>
      <c r="C34" s="94" t="s">
        <v>18</v>
      </c>
      <c r="D34" s="94" t="s">
        <v>37</v>
      </c>
      <c r="E34" s="186" t="s">
        <v>496</v>
      </c>
      <c r="F34" s="186"/>
      <c r="G34" s="96" t="s">
        <v>38</v>
      </c>
      <c r="H34" s="97">
        <v>1</v>
      </c>
      <c r="I34" s="98">
        <v>363.92</v>
      </c>
      <c r="J34" s="98">
        <v>363.92</v>
      </c>
    </row>
    <row r="35" spans="1:10" ht="25.5" customHeight="1" x14ac:dyDescent="0.25">
      <c r="A35" s="99" t="s">
        <v>465</v>
      </c>
      <c r="B35" s="100" t="s">
        <v>504</v>
      </c>
      <c r="C35" s="99" t="s">
        <v>18</v>
      </c>
      <c r="D35" s="99" t="s">
        <v>505</v>
      </c>
      <c r="E35" s="187" t="s">
        <v>506</v>
      </c>
      <c r="F35" s="187"/>
      <c r="G35" s="101" t="s">
        <v>51</v>
      </c>
      <c r="H35" s="102">
        <v>0.01</v>
      </c>
      <c r="I35" s="103">
        <v>334.45</v>
      </c>
      <c r="J35" s="103">
        <v>3.34</v>
      </c>
    </row>
    <row r="36" spans="1:10" ht="25.5" customHeight="1" x14ac:dyDescent="0.25">
      <c r="A36" s="99" t="s">
        <v>465</v>
      </c>
      <c r="B36" s="100" t="s">
        <v>507</v>
      </c>
      <c r="C36" s="99" t="s">
        <v>18</v>
      </c>
      <c r="D36" s="99" t="s">
        <v>508</v>
      </c>
      <c r="E36" s="187" t="s">
        <v>464</v>
      </c>
      <c r="F36" s="187"/>
      <c r="G36" s="101" t="s">
        <v>20</v>
      </c>
      <c r="H36" s="102">
        <v>1</v>
      </c>
      <c r="I36" s="103">
        <v>18.100000000000001</v>
      </c>
      <c r="J36" s="103">
        <v>18.100000000000001</v>
      </c>
    </row>
    <row r="37" spans="1:10" ht="25.5" customHeight="1" x14ac:dyDescent="0.25">
      <c r="A37" s="99" t="s">
        <v>465</v>
      </c>
      <c r="B37" s="100" t="s">
        <v>509</v>
      </c>
      <c r="C37" s="99" t="s">
        <v>18</v>
      </c>
      <c r="D37" s="99" t="s">
        <v>510</v>
      </c>
      <c r="E37" s="187" t="s">
        <v>464</v>
      </c>
      <c r="F37" s="187"/>
      <c r="G37" s="101" t="s">
        <v>20</v>
      </c>
      <c r="H37" s="102">
        <v>2</v>
      </c>
      <c r="I37" s="103">
        <v>14.85</v>
      </c>
      <c r="J37" s="103">
        <v>29.7</v>
      </c>
    </row>
    <row r="38" spans="1:10" ht="25.5" customHeight="1" x14ac:dyDescent="0.25">
      <c r="A38" s="99" t="s">
        <v>468</v>
      </c>
      <c r="B38" s="100" t="s">
        <v>511</v>
      </c>
      <c r="C38" s="99" t="s">
        <v>18</v>
      </c>
      <c r="D38" s="99" t="s">
        <v>512</v>
      </c>
      <c r="E38" s="187" t="s">
        <v>491</v>
      </c>
      <c r="F38" s="187"/>
      <c r="G38" s="101" t="s">
        <v>38</v>
      </c>
      <c r="H38" s="102">
        <v>1</v>
      </c>
      <c r="I38" s="103">
        <v>300</v>
      </c>
      <c r="J38" s="103">
        <v>300</v>
      </c>
    </row>
    <row r="39" spans="1:10" ht="25.5" customHeight="1" x14ac:dyDescent="0.25">
      <c r="A39" s="99" t="s">
        <v>468</v>
      </c>
      <c r="B39" s="100" t="s">
        <v>513</v>
      </c>
      <c r="C39" s="99" t="s">
        <v>18</v>
      </c>
      <c r="D39" s="99" t="s">
        <v>514</v>
      </c>
      <c r="E39" s="187" t="s">
        <v>491</v>
      </c>
      <c r="F39" s="187"/>
      <c r="G39" s="101" t="s">
        <v>93</v>
      </c>
      <c r="H39" s="102">
        <v>4</v>
      </c>
      <c r="I39" s="103">
        <v>2.08</v>
      </c>
      <c r="J39" s="103">
        <v>8.32</v>
      </c>
    </row>
    <row r="40" spans="1:10" ht="15" customHeight="1" x14ac:dyDescent="0.25">
      <c r="A40" s="99" t="s">
        <v>468</v>
      </c>
      <c r="B40" s="100" t="s">
        <v>515</v>
      </c>
      <c r="C40" s="99" t="s">
        <v>18</v>
      </c>
      <c r="D40" s="99" t="s">
        <v>516</v>
      </c>
      <c r="E40" s="187" t="s">
        <v>491</v>
      </c>
      <c r="F40" s="187"/>
      <c r="G40" s="101" t="s">
        <v>86</v>
      </c>
      <c r="H40" s="102">
        <v>0.11</v>
      </c>
      <c r="I40" s="103">
        <v>10.17</v>
      </c>
      <c r="J40" s="103">
        <v>1.1100000000000001</v>
      </c>
    </row>
    <row r="41" spans="1:10" ht="26.25" customHeight="1" x14ac:dyDescent="0.25">
      <c r="A41" s="99" t="s">
        <v>468</v>
      </c>
      <c r="B41" s="100" t="s">
        <v>517</v>
      </c>
      <c r="C41" s="99" t="s">
        <v>18</v>
      </c>
      <c r="D41" s="99" t="s">
        <v>518</v>
      </c>
      <c r="E41" s="187" t="s">
        <v>491</v>
      </c>
      <c r="F41" s="187"/>
      <c r="G41" s="101" t="s">
        <v>93</v>
      </c>
      <c r="H41" s="102">
        <v>1</v>
      </c>
      <c r="I41" s="103">
        <v>3.35</v>
      </c>
      <c r="J41" s="103">
        <v>3.35</v>
      </c>
    </row>
    <row r="42" spans="1:10" x14ac:dyDescent="0.25">
      <c r="A42" s="104"/>
      <c r="B42" s="104"/>
      <c r="C42" s="104"/>
      <c r="D42" s="104"/>
      <c r="E42" s="104"/>
      <c r="F42" s="104"/>
      <c r="G42" s="104"/>
      <c r="H42" s="104"/>
      <c r="I42" s="104"/>
      <c r="J42" s="104"/>
    </row>
    <row r="43" spans="1:10" ht="30" customHeight="1" x14ac:dyDescent="0.25">
      <c r="A43" s="90" t="s">
        <v>39</v>
      </c>
      <c r="B43" s="91" t="s">
        <v>4</v>
      </c>
      <c r="C43" s="90" t="s">
        <v>5</v>
      </c>
      <c r="D43" s="90" t="s">
        <v>6</v>
      </c>
      <c r="E43" s="185" t="s">
        <v>462</v>
      </c>
      <c r="F43" s="185"/>
      <c r="G43" s="92" t="s">
        <v>7</v>
      </c>
      <c r="H43" s="91" t="s">
        <v>8</v>
      </c>
      <c r="I43" s="91" t="s">
        <v>9</v>
      </c>
      <c r="J43" s="91" t="s">
        <v>10</v>
      </c>
    </row>
    <row r="44" spans="1:10" ht="25.5" customHeight="1" x14ac:dyDescent="0.25">
      <c r="A44" s="94" t="s">
        <v>463</v>
      </c>
      <c r="B44" s="95" t="s">
        <v>40</v>
      </c>
      <c r="C44" s="94" t="s">
        <v>18</v>
      </c>
      <c r="D44" s="94" t="s">
        <v>41</v>
      </c>
      <c r="E44" s="186" t="s">
        <v>519</v>
      </c>
      <c r="F44" s="186"/>
      <c r="G44" s="96" t="s">
        <v>42</v>
      </c>
      <c r="H44" s="97">
        <v>1</v>
      </c>
      <c r="I44" s="98">
        <v>1500.04</v>
      </c>
      <c r="J44" s="98">
        <v>1500.04</v>
      </c>
    </row>
    <row r="45" spans="1:10" ht="25.5" customHeight="1" x14ac:dyDescent="0.25">
      <c r="A45" s="99" t="s">
        <v>465</v>
      </c>
      <c r="B45" s="100" t="s">
        <v>520</v>
      </c>
      <c r="C45" s="99" t="s">
        <v>18</v>
      </c>
      <c r="D45" s="99" t="s">
        <v>521</v>
      </c>
      <c r="E45" s="187" t="s">
        <v>464</v>
      </c>
      <c r="F45" s="187"/>
      <c r="G45" s="101" t="s">
        <v>20</v>
      </c>
      <c r="H45" s="102">
        <v>24</v>
      </c>
      <c r="I45" s="103">
        <v>22.03</v>
      </c>
      <c r="J45" s="103">
        <v>528.72</v>
      </c>
    </row>
    <row r="46" spans="1:10" ht="25.5" customHeight="1" x14ac:dyDescent="0.25">
      <c r="A46" s="99" t="s">
        <v>465</v>
      </c>
      <c r="B46" s="100" t="s">
        <v>509</v>
      </c>
      <c r="C46" s="99" t="s">
        <v>18</v>
      </c>
      <c r="D46" s="99" t="s">
        <v>510</v>
      </c>
      <c r="E46" s="187" t="s">
        <v>464</v>
      </c>
      <c r="F46" s="187"/>
      <c r="G46" s="101" t="s">
        <v>20</v>
      </c>
      <c r="H46" s="102">
        <v>24</v>
      </c>
      <c r="I46" s="103">
        <v>14.85</v>
      </c>
      <c r="J46" s="103">
        <v>356.4</v>
      </c>
    </row>
    <row r="47" spans="1:10" ht="25.5" customHeight="1" x14ac:dyDescent="0.25">
      <c r="A47" s="99" t="s">
        <v>468</v>
      </c>
      <c r="B47" s="100" t="s">
        <v>522</v>
      </c>
      <c r="C47" s="99" t="s">
        <v>18</v>
      </c>
      <c r="D47" s="99" t="s">
        <v>523</v>
      </c>
      <c r="E47" s="187" t="s">
        <v>491</v>
      </c>
      <c r="F47" s="187"/>
      <c r="G47" s="101" t="s">
        <v>42</v>
      </c>
      <c r="H47" s="102">
        <v>1</v>
      </c>
      <c r="I47" s="103">
        <v>0.84</v>
      </c>
      <c r="J47" s="103">
        <v>0.84</v>
      </c>
    </row>
    <row r="48" spans="1:10" ht="25.5" customHeight="1" x14ac:dyDescent="0.25">
      <c r="A48" s="99" t="s">
        <v>468</v>
      </c>
      <c r="B48" s="100" t="s">
        <v>524</v>
      </c>
      <c r="C48" s="99" t="s">
        <v>18</v>
      </c>
      <c r="D48" s="99" t="s">
        <v>525</v>
      </c>
      <c r="E48" s="187" t="s">
        <v>491</v>
      </c>
      <c r="F48" s="187"/>
      <c r="G48" s="101" t="s">
        <v>93</v>
      </c>
      <c r="H48" s="102">
        <v>20</v>
      </c>
      <c r="I48" s="103">
        <v>8.15</v>
      </c>
      <c r="J48" s="103">
        <v>163</v>
      </c>
    </row>
    <row r="49" spans="1:10" ht="25.5" customHeight="1" x14ac:dyDescent="0.25">
      <c r="A49" s="99" t="s">
        <v>468</v>
      </c>
      <c r="B49" s="100" t="s">
        <v>526</v>
      </c>
      <c r="C49" s="99" t="s">
        <v>18</v>
      </c>
      <c r="D49" s="99" t="s">
        <v>527</v>
      </c>
      <c r="E49" s="187" t="s">
        <v>491</v>
      </c>
      <c r="F49" s="187"/>
      <c r="G49" s="101" t="s">
        <v>42</v>
      </c>
      <c r="H49" s="102">
        <v>2</v>
      </c>
      <c r="I49" s="103">
        <v>4.1900000000000004</v>
      </c>
      <c r="J49" s="103">
        <v>8.3800000000000008</v>
      </c>
    </row>
    <row r="50" spans="1:10" ht="15" customHeight="1" x14ac:dyDescent="0.25">
      <c r="A50" s="99" t="s">
        <v>468</v>
      </c>
      <c r="B50" s="100" t="s">
        <v>528</v>
      </c>
      <c r="C50" s="99" t="s">
        <v>18</v>
      </c>
      <c r="D50" s="99" t="s">
        <v>529</v>
      </c>
      <c r="E50" s="187" t="s">
        <v>491</v>
      </c>
      <c r="F50" s="187"/>
      <c r="G50" s="101" t="s">
        <v>93</v>
      </c>
      <c r="H50" s="102">
        <v>12</v>
      </c>
      <c r="I50" s="103">
        <v>1.92</v>
      </c>
      <c r="J50" s="103">
        <v>23.04</v>
      </c>
    </row>
    <row r="51" spans="1:10" ht="15" customHeight="1" x14ac:dyDescent="0.25">
      <c r="A51" s="99" t="s">
        <v>468</v>
      </c>
      <c r="B51" s="100" t="s">
        <v>530</v>
      </c>
      <c r="C51" s="99" t="s">
        <v>18</v>
      </c>
      <c r="D51" s="99" t="s">
        <v>531</v>
      </c>
      <c r="E51" s="187" t="s">
        <v>491</v>
      </c>
      <c r="F51" s="187"/>
      <c r="G51" s="101" t="s">
        <v>93</v>
      </c>
      <c r="H51" s="102">
        <v>1</v>
      </c>
      <c r="I51" s="103">
        <v>21.92</v>
      </c>
      <c r="J51" s="103">
        <v>21.92</v>
      </c>
    </row>
    <row r="52" spans="1:10" ht="25.5" customHeight="1" x14ac:dyDescent="0.25">
      <c r="A52" s="99" t="s">
        <v>468</v>
      </c>
      <c r="B52" s="100" t="s">
        <v>532</v>
      </c>
      <c r="C52" s="99" t="s">
        <v>18</v>
      </c>
      <c r="D52" s="99" t="s">
        <v>533</v>
      </c>
      <c r="E52" s="187" t="s">
        <v>491</v>
      </c>
      <c r="F52" s="187"/>
      <c r="G52" s="101" t="s">
        <v>42</v>
      </c>
      <c r="H52" s="102">
        <v>3</v>
      </c>
      <c r="I52" s="103">
        <v>2.08</v>
      </c>
      <c r="J52" s="103">
        <v>6.24</v>
      </c>
    </row>
    <row r="53" spans="1:10" ht="15" customHeight="1" x14ac:dyDescent="0.25">
      <c r="A53" s="99" t="s">
        <v>468</v>
      </c>
      <c r="B53" s="100" t="s">
        <v>534</v>
      </c>
      <c r="C53" s="99" t="s">
        <v>18</v>
      </c>
      <c r="D53" s="99" t="s">
        <v>535</v>
      </c>
      <c r="E53" s="187" t="s">
        <v>491</v>
      </c>
      <c r="F53" s="187"/>
      <c r="G53" s="101" t="s">
        <v>42</v>
      </c>
      <c r="H53" s="102">
        <v>4</v>
      </c>
      <c r="I53" s="103">
        <v>25.7</v>
      </c>
      <c r="J53" s="103">
        <v>102.8</v>
      </c>
    </row>
    <row r="54" spans="1:10" ht="25.5" customHeight="1" x14ac:dyDescent="0.25">
      <c r="A54" s="99" t="s">
        <v>468</v>
      </c>
      <c r="B54" s="100" t="s">
        <v>536</v>
      </c>
      <c r="C54" s="99" t="s">
        <v>18</v>
      </c>
      <c r="D54" s="99" t="s">
        <v>537</v>
      </c>
      <c r="E54" s="187" t="s">
        <v>491</v>
      </c>
      <c r="F54" s="187"/>
      <c r="G54" s="101" t="s">
        <v>93</v>
      </c>
      <c r="H54" s="102">
        <v>2</v>
      </c>
      <c r="I54" s="103">
        <v>49.91</v>
      </c>
      <c r="J54" s="103">
        <v>99.82</v>
      </c>
    </row>
    <row r="55" spans="1:10" ht="25.5" customHeight="1" x14ac:dyDescent="0.25">
      <c r="A55" s="99" t="s">
        <v>468</v>
      </c>
      <c r="B55" s="100" t="s">
        <v>538</v>
      </c>
      <c r="C55" s="99" t="s">
        <v>18</v>
      </c>
      <c r="D55" s="99" t="s">
        <v>539</v>
      </c>
      <c r="E55" s="187" t="s">
        <v>491</v>
      </c>
      <c r="F55" s="187"/>
      <c r="G55" s="101" t="s">
        <v>93</v>
      </c>
      <c r="H55" s="102">
        <v>6</v>
      </c>
      <c r="I55" s="103">
        <v>22.76</v>
      </c>
      <c r="J55" s="103">
        <v>136.56</v>
      </c>
    </row>
    <row r="56" spans="1:10" ht="26.25" customHeight="1" x14ac:dyDescent="0.25">
      <c r="A56" s="99" t="s">
        <v>468</v>
      </c>
      <c r="B56" s="100" t="s">
        <v>540</v>
      </c>
      <c r="C56" s="99" t="s">
        <v>18</v>
      </c>
      <c r="D56" s="99" t="s">
        <v>541</v>
      </c>
      <c r="E56" s="187" t="s">
        <v>491</v>
      </c>
      <c r="F56" s="187"/>
      <c r="G56" s="101" t="s">
        <v>42</v>
      </c>
      <c r="H56" s="102">
        <v>1</v>
      </c>
      <c r="I56" s="103">
        <v>52.32</v>
      </c>
      <c r="J56" s="103">
        <v>52.32</v>
      </c>
    </row>
    <row r="57" spans="1:10" x14ac:dyDescent="0.25">
      <c r="A57" s="104"/>
      <c r="B57" s="104"/>
      <c r="C57" s="104"/>
      <c r="D57" s="104"/>
      <c r="E57" s="104"/>
      <c r="F57" s="104"/>
      <c r="G57" s="104"/>
      <c r="H57" s="104"/>
      <c r="I57" s="104"/>
      <c r="J57" s="104"/>
    </row>
    <row r="58" spans="1:10" x14ac:dyDescent="0.25">
      <c r="A58" s="86" t="s">
        <v>43</v>
      </c>
      <c r="B58" s="86"/>
      <c r="C58" s="86"/>
      <c r="D58" s="86" t="s">
        <v>44</v>
      </c>
      <c r="E58" s="86"/>
      <c r="F58" s="184"/>
      <c r="G58" s="184"/>
      <c r="H58" s="87"/>
      <c r="I58" s="88"/>
      <c r="J58" s="89">
        <v>12326.7</v>
      </c>
    </row>
    <row r="59" spans="1:10" ht="30" customHeight="1" x14ac:dyDescent="0.25">
      <c r="A59" s="90" t="s">
        <v>45</v>
      </c>
      <c r="B59" s="91" t="s">
        <v>4</v>
      </c>
      <c r="C59" s="90" t="s">
        <v>5</v>
      </c>
      <c r="D59" s="90" t="s">
        <v>6</v>
      </c>
      <c r="E59" s="185" t="s">
        <v>462</v>
      </c>
      <c r="F59" s="185"/>
      <c r="G59" s="92" t="s">
        <v>7</v>
      </c>
      <c r="H59" s="91" t="s">
        <v>8</v>
      </c>
      <c r="I59" s="91" t="s">
        <v>9</v>
      </c>
      <c r="J59" s="93" t="s">
        <v>10</v>
      </c>
    </row>
    <row r="60" spans="1:10" ht="25.5" customHeight="1" x14ac:dyDescent="0.25">
      <c r="A60" s="94" t="s">
        <v>463</v>
      </c>
      <c r="B60" s="95" t="s">
        <v>46</v>
      </c>
      <c r="C60" s="94" t="s">
        <v>18</v>
      </c>
      <c r="D60" s="94" t="s">
        <v>47</v>
      </c>
      <c r="E60" s="186" t="s">
        <v>519</v>
      </c>
      <c r="F60" s="186"/>
      <c r="G60" s="96" t="s">
        <v>38</v>
      </c>
      <c r="H60" s="97">
        <v>1</v>
      </c>
      <c r="I60" s="98">
        <v>6.22</v>
      </c>
      <c r="J60" s="98">
        <v>6.22</v>
      </c>
    </row>
    <row r="61" spans="1:10" ht="25.5" customHeight="1" x14ac:dyDescent="0.25">
      <c r="A61" s="99" t="s">
        <v>465</v>
      </c>
      <c r="B61" s="100" t="s">
        <v>542</v>
      </c>
      <c r="C61" s="99" t="s">
        <v>18</v>
      </c>
      <c r="D61" s="99" t="s">
        <v>543</v>
      </c>
      <c r="E61" s="187" t="s">
        <v>464</v>
      </c>
      <c r="F61" s="187"/>
      <c r="G61" s="101" t="s">
        <v>20</v>
      </c>
      <c r="H61" s="102">
        <v>0.13150000000000001</v>
      </c>
      <c r="I61" s="103">
        <v>18.23</v>
      </c>
      <c r="J61" s="103">
        <v>2.39</v>
      </c>
    </row>
    <row r="62" spans="1:10" ht="26.25" customHeight="1" x14ac:dyDescent="0.25">
      <c r="A62" s="99" t="s">
        <v>465</v>
      </c>
      <c r="B62" s="100" t="s">
        <v>509</v>
      </c>
      <c r="C62" s="99" t="s">
        <v>18</v>
      </c>
      <c r="D62" s="99" t="s">
        <v>510</v>
      </c>
      <c r="E62" s="187" t="s">
        <v>464</v>
      </c>
      <c r="F62" s="187"/>
      <c r="G62" s="101" t="s">
        <v>20</v>
      </c>
      <c r="H62" s="102">
        <v>0.25819999999999999</v>
      </c>
      <c r="I62" s="103">
        <v>14.85</v>
      </c>
      <c r="J62" s="103">
        <v>3.83</v>
      </c>
    </row>
    <row r="63" spans="1:10" x14ac:dyDescent="0.25">
      <c r="A63" s="104"/>
      <c r="B63" s="104"/>
      <c r="C63" s="104"/>
      <c r="D63" s="104"/>
      <c r="E63" s="104"/>
      <c r="F63" s="104"/>
      <c r="G63" s="104"/>
      <c r="H63" s="104"/>
      <c r="I63" s="104"/>
      <c r="J63" s="104"/>
    </row>
    <row r="64" spans="1:10" ht="30" customHeight="1" x14ac:dyDescent="0.25">
      <c r="A64" s="90" t="s">
        <v>48</v>
      </c>
      <c r="B64" s="91" t="s">
        <v>4</v>
      </c>
      <c r="C64" s="90" t="s">
        <v>5</v>
      </c>
      <c r="D64" s="90" t="s">
        <v>6</v>
      </c>
      <c r="E64" s="185" t="s">
        <v>462</v>
      </c>
      <c r="F64" s="185"/>
      <c r="G64" s="92" t="s">
        <v>7</v>
      </c>
      <c r="H64" s="91" t="s">
        <v>8</v>
      </c>
      <c r="I64" s="91" t="s">
        <v>9</v>
      </c>
      <c r="J64" s="91" t="s">
        <v>10</v>
      </c>
    </row>
    <row r="65" spans="1:10" ht="15" customHeight="1" x14ac:dyDescent="0.25">
      <c r="A65" s="94" t="s">
        <v>463</v>
      </c>
      <c r="B65" s="95" t="s">
        <v>49</v>
      </c>
      <c r="C65" s="94" t="s">
        <v>18</v>
      </c>
      <c r="D65" s="94" t="s">
        <v>50</v>
      </c>
      <c r="E65" s="186" t="s">
        <v>519</v>
      </c>
      <c r="F65" s="186"/>
      <c r="G65" s="96" t="s">
        <v>51</v>
      </c>
      <c r="H65" s="97">
        <v>1</v>
      </c>
      <c r="I65" s="98">
        <v>83.36</v>
      </c>
      <c r="J65" s="98">
        <v>83.36</v>
      </c>
    </row>
    <row r="66" spans="1:10" ht="25.5" customHeight="1" x14ac:dyDescent="0.25">
      <c r="A66" s="99" t="s">
        <v>465</v>
      </c>
      <c r="B66" s="100" t="s">
        <v>542</v>
      </c>
      <c r="C66" s="99" t="s">
        <v>18</v>
      </c>
      <c r="D66" s="99" t="s">
        <v>543</v>
      </c>
      <c r="E66" s="187" t="s">
        <v>464</v>
      </c>
      <c r="F66" s="187"/>
      <c r="G66" s="101" t="s">
        <v>20</v>
      </c>
      <c r="H66" s="102">
        <v>0.5</v>
      </c>
      <c r="I66" s="103">
        <v>18.23</v>
      </c>
      <c r="J66" s="103">
        <v>9.11</v>
      </c>
    </row>
    <row r="67" spans="1:10" ht="26.25" customHeight="1" x14ac:dyDescent="0.25">
      <c r="A67" s="99" t="s">
        <v>465</v>
      </c>
      <c r="B67" s="100" t="s">
        <v>509</v>
      </c>
      <c r="C67" s="99" t="s">
        <v>18</v>
      </c>
      <c r="D67" s="99" t="s">
        <v>510</v>
      </c>
      <c r="E67" s="187" t="s">
        <v>464</v>
      </c>
      <c r="F67" s="187"/>
      <c r="G67" s="101" t="s">
        <v>20</v>
      </c>
      <c r="H67" s="102">
        <v>5</v>
      </c>
      <c r="I67" s="103">
        <v>14.85</v>
      </c>
      <c r="J67" s="103">
        <v>74.25</v>
      </c>
    </row>
    <row r="68" spans="1:10" x14ac:dyDescent="0.25">
      <c r="A68" s="104"/>
      <c r="B68" s="104"/>
      <c r="C68" s="104"/>
      <c r="D68" s="104"/>
      <c r="E68" s="104"/>
      <c r="F68" s="104"/>
      <c r="G68" s="104"/>
      <c r="H68" s="104"/>
      <c r="I68" s="104"/>
      <c r="J68" s="104"/>
    </row>
    <row r="69" spans="1:10" ht="30" customHeight="1" x14ac:dyDescent="0.25">
      <c r="A69" s="90" t="s">
        <v>52</v>
      </c>
      <c r="B69" s="91" t="s">
        <v>4</v>
      </c>
      <c r="C69" s="90" t="s">
        <v>5</v>
      </c>
      <c r="D69" s="90" t="s">
        <v>6</v>
      </c>
      <c r="E69" s="185" t="s">
        <v>462</v>
      </c>
      <c r="F69" s="185"/>
      <c r="G69" s="92" t="s">
        <v>7</v>
      </c>
      <c r="H69" s="91" t="s">
        <v>8</v>
      </c>
      <c r="I69" s="91" t="s">
        <v>9</v>
      </c>
      <c r="J69" s="91" t="s">
        <v>10</v>
      </c>
    </row>
    <row r="70" spans="1:10" ht="15" customHeight="1" x14ac:dyDescent="0.25">
      <c r="A70" s="94" t="s">
        <v>463</v>
      </c>
      <c r="B70" s="95" t="s">
        <v>53</v>
      </c>
      <c r="C70" s="94" t="s">
        <v>30</v>
      </c>
      <c r="D70" s="94" t="s">
        <v>54</v>
      </c>
      <c r="E70" s="186" t="s">
        <v>519</v>
      </c>
      <c r="F70" s="186"/>
      <c r="G70" s="96" t="s">
        <v>55</v>
      </c>
      <c r="H70" s="97">
        <v>1</v>
      </c>
      <c r="I70" s="98">
        <v>53.46</v>
      </c>
      <c r="J70" s="98">
        <v>53.46</v>
      </c>
    </row>
    <row r="71" spans="1:10" ht="26.25" customHeight="1" x14ac:dyDescent="0.25">
      <c r="A71" s="99" t="s">
        <v>465</v>
      </c>
      <c r="B71" s="100" t="s">
        <v>509</v>
      </c>
      <c r="C71" s="99" t="s">
        <v>18</v>
      </c>
      <c r="D71" s="99" t="s">
        <v>510</v>
      </c>
      <c r="E71" s="187" t="s">
        <v>464</v>
      </c>
      <c r="F71" s="187"/>
      <c r="G71" s="101" t="s">
        <v>20</v>
      </c>
      <c r="H71" s="102">
        <v>3.6</v>
      </c>
      <c r="I71" s="103">
        <v>14.85</v>
      </c>
      <c r="J71" s="103">
        <v>53.46</v>
      </c>
    </row>
    <row r="72" spans="1:10" x14ac:dyDescent="0.25">
      <c r="A72" s="104"/>
      <c r="B72" s="104"/>
      <c r="C72" s="104"/>
      <c r="D72" s="104"/>
      <c r="E72" s="104"/>
      <c r="F72" s="104"/>
      <c r="G72" s="104"/>
      <c r="H72" s="104"/>
      <c r="I72" s="104"/>
      <c r="J72" s="104"/>
    </row>
    <row r="73" spans="1:10" x14ac:dyDescent="0.25">
      <c r="A73" s="86" t="s">
        <v>56</v>
      </c>
      <c r="B73" s="86"/>
      <c r="C73" s="86"/>
      <c r="D73" s="86" t="s">
        <v>57</v>
      </c>
      <c r="E73" s="86"/>
      <c r="F73" s="184"/>
      <c r="G73" s="184"/>
      <c r="H73" s="87"/>
      <c r="I73" s="88"/>
      <c r="J73" s="107">
        <v>46835.040000000001</v>
      </c>
    </row>
    <row r="74" spans="1:10" ht="30" customHeight="1" x14ac:dyDescent="0.25">
      <c r="A74" s="90" t="s">
        <v>424</v>
      </c>
      <c r="B74" s="91" t="s">
        <v>4</v>
      </c>
      <c r="C74" s="90" t="s">
        <v>5</v>
      </c>
      <c r="D74" s="90" t="s">
        <v>6</v>
      </c>
      <c r="E74" s="185" t="s">
        <v>462</v>
      </c>
      <c r="F74" s="185"/>
      <c r="G74" s="92" t="s">
        <v>7</v>
      </c>
      <c r="H74" s="91" t="s">
        <v>8</v>
      </c>
      <c r="I74" s="91" t="s">
        <v>9</v>
      </c>
      <c r="J74" s="93" t="s">
        <v>10</v>
      </c>
    </row>
    <row r="75" spans="1:10" ht="25.5" customHeight="1" x14ac:dyDescent="0.25">
      <c r="A75" s="94" t="s">
        <v>463</v>
      </c>
      <c r="B75" s="95" t="s">
        <v>59</v>
      </c>
      <c r="C75" s="94" t="s">
        <v>18</v>
      </c>
      <c r="D75" s="94" t="s">
        <v>60</v>
      </c>
      <c r="E75" s="186" t="s">
        <v>506</v>
      </c>
      <c r="F75" s="186"/>
      <c r="G75" s="96" t="s">
        <v>51</v>
      </c>
      <c r="H75" s="97">
        <v>1</v>
      </c>
      <c r="I75" s="98">
        <v>513.57000000000005</v>
      </c>
      <c r="J75" s="98">
        <v>513.57000000000005</v>
      </c>
    </row>
    <row r="76" spans="1:10" ht="25.5" customHeight="1" x14ac:dyDescent="0.25">
      <c r="A76" s="99" t="s">
        <v>465</v>
      </c>
      <c r="B76" s="100" t="s">
        <v>544</v>
      </c>
      <c r="C76" s="99" t="s">
        <v>18</v>
      </c>
      <c r="D76" s="99" t="s">
        <v>545</v>
      </c>
      <c r="E76" s="187" t="s">
        <v>506</v>
      </c>
      <c r="F76" s="187"/>
      <c r="G76" s="101" t="s">
        <v>51</v>
      </c>
      <c r="H76" s="102">
        <v>1.1299999999999999</v>
      </c>
      <c r="I76" s="103">
        <v>332.02</v>
      </c>
      <c r="J76" s="103">
        <v>375.18</v>
      </c>
    </row>
    <row r="77" spans="1:10" ht="25.5" customHeight="1" x14ac:dyDescent="0.25">
      <c r="A77" s="99" t="s">
        <v>465</v>
      </c>
      <c r="B77" s="100" t="s">
        <v>542</v>
      </c>
      <c r="C77" s="99" t="s">
        <v>18</v>
      </c>
      <c r="D77" s="99" t="s">
        <v>543</v>
      </c>
      <c r="E77" s="187" t="s">
        <v>464</v>
      </c>
      <c r="F77" s="187"/>
      <c r="G77" s="101" t="s">
        <v>20</v>
      </c>
      <c r="H77" s="102">
        <v>6.2119999999999997</v>
      </c>
      <c r="I77" s="103">
        <v>18.23</v>
      </c>
      <c r="J77" s="103">
        <v>113.24</v>
      </c>
    </row>
    <row r="78" spans="1:10" ht="26.25" customHeight="1" x14ac:dyDescent="0.25">
      <c r="A78" s="99" t="s">
        <v>465</v>
      </c>
      <c r="B78" s="100" t="s">
        <v>509</v>
      </c>
      <c r="C78" s="99" t="s">
        <v>18</v>
      </c>
      <c r="D78" s="99" t="s">
        <v>510</v>
      </c>
      <c r="E78" s="187" t="s">
        <v>464</v>
      </c>
      <c r="F78" s="187"/>
      <c r="G78" s="101" t="s">
        <v>20</v>
      </c>
      <c r="H78" s="102">
        <v>1.694</v>
      </c>
      <c r="I78" s="103">
        <v>14.85</v>
      </c>
      <c r="J78" s="103">
        <v>25.15</v>
      </c>
    </row>
    <row r="79" spans="1:10" x14ac:dyDescent="0.25">
      <c r="A79" s="104"/>
      <c r="B79" s="104"/>
      <c r="C79" s="104"/>
      <c r="D79" s="104"/>
      <c r="E79" s="104"/>
      <c r="F79" s="104"/>
      <c r="G79" s="104"/>
      <c r="H79" s="104"/>
      <c r="I79" s="104"/>
      <c r="J79" s="104"/>
    </row>
    <row r="80" spans="1:10" ht="30" customHeight="1" x14ac:dyDescent="0.25">
      <c r="A80" s="90" t="s">
        <v>58</v>
      </c>
      <c r="B80" s="91" t="s">
        <v>4</v>
      </c>
      <c r="C80" s="90" t="s">
        <v>5</v>
      </c>
      <c r="D80" s="90" t="s">
        <v>6</v>
      </c>
      <c r="E80" s="185" t="s">
        <v>462</v>
      </c>
      <c r="F80" s="185"/>
      <c r="G80" s="92" t="s">
        <v>7</v>
      </c>
      <c r="H80" s="91" t="s">
        <v>8</v>
      </c>
      <c r="I80" s="91" t="s">
        <v>9</v>
      </c>
      <c r="J80" s="91" t="s">
        <v>10</v>
      </c>
    </row>
    <row r="81" spans="1:10" ht="25.5" customHeight="1" x14ac:dyDescent="0.25">
      <c r="A81" s="94" t="s">
        <v>463</v>
      </c>
      <c r="B81" s="95" t="s">
        <v>62</v>
      </c>
      <c r="C81" s="94" t="s">
        <v>18</v>
      </c>
      <c r="D81" s="94" t="s">
        <v>63</v>
      </c>
      <c r="E81" s="186" t="s">
        <v>546</v>
      </c>
      <c r="F81" s="186"/>
      <c r="G81" s="96" t="s">
        <v>51</v>
      </c>
      <c r="H81" s="97">
        <v>1</v>
      </c>
      <c r="I81" s="98">
        <v>88.03</v>
      </c>
      <c r="J81" s="98">
        <v>88.03</v>
      </c>
    </row>
    <row r="82" spans="1:10" ht="25.5" customHeight="1" x14ac:dyDescent="0.25">
      <c r="A82" s="99" t="s">
        <v>465</v>
      </c>
      <c r="B82" s="100" t="s">
        <v>542</v>
      </c>
      <c r="C82" s="99" t="s">
        <v>18</v>
      </c>
      <c r="D82" s="99" t="s">
        <v>543</v>
      </c>
      <c r="E82" s="187" t="s">
        <v>464</v>
      </c>
      <c r="F82" s="187"/>
      <c r="G82" s="101" t="s">
        <v>20</v>
      </c>
      <c r="H82" s="102">
        <v>1.4590000000000001</v>
      </c>
      <c r="I82" s="103">
        <v>18.23</v>
      </c>
      <c r="J82" s="103">
        <v>26.59</v>
      </c>
    </row>
    <row r="83" spans="1:10" ht="26.25" customHeight="1" x14ac:dyDescent="0.25">
      <c r="A83" s="99" t="s">
        <v>465</v>
      </c>
      <c r="B83" s="100" t="s">
        <v>509</v>
      </c>
      <c r="C83" s="99" t="s">
        <v>18</v>
      </c>
      <c r="D83" s="99" t="s">
        <v>510</v>
      </c>
      <c r="E83" s="187" t="s">
        <v>464</v>
      </c>
      <c r="F83" s="187"/>
      <c r="G83" s="101" t="s">
        <v>20</v>
      </c>
      <c r="H83" s="102">
        <v>4.1379999999999999</v>
      </c>
      <c r="I83" s="103">
        <v>14.85</v>
      </c>
      <c r="J83" s="103">
        <v>61.44</v>
      </c>
    </row>
    <row r="84" spans="1:10" x14ac:dyDescent="0.25">
      <c r="A84" s="104"/>
      <c r="B84" s="104"/>
      <c r="C84" s="104"/>
      <c r="D84" s="104"/>
      <c r="E84" s="104"/>
      <c r="F84" s="104"/>
      <c r="G84" s="104"/>
      <c r="H84" s="104"/>
      <c r="I84" s="104"/>
      <c r="J84" s="104"/>
    </row>
    <row r="85" spans="1:10" ht="30" customHeight="1" x14ac:dyDescent="0.25">
      <c r="A85" s="90" t="s">
        <v>1157</v>
      </c>
      <c r="B85" s="91" t="s">
        <v>4</v>
      </c>
      <c r="C85" s="90" t="s">
        <v>5</v>
      </c>
      <c r="D85" s="90" t="s">
        <v>6</v>
      </c>
      <c r="E85" s="185" t="s">
        <v>462</v>
      </c>
      <c r="F85" s="185"/>
      <c r="G85" s="92" t="s">
        <v>7</v>
      </c>
      <c r="H85" s="91" t="s">
        <v>8</v>
      </c>
      <c r="I85" s="91" t="s">
        <v>9</v>
      </c>
      <c r="J85" s="91" t="s">
        <v>10</v>
      </c>
    </row>
    <row r="86" spans="1:10" ht="25.5" customHeight="1" x14ac:dyDescent="0.25">
      <c r="A86" s="94" t="s">
        <v>463</v>
      </c>
      <c r="B86" s="95" t="s">
        <v>65</v>
      </c>
      <c r="C86" s="94" t="s">
        <v>18</v>
      </c>
      <c r="D86" s="94" t="s">
        <v>66</v>
      </c>
      <c r="E86" s="186" t="s">
        <v>506</v>
      </c>
      <c r="F86" s="186"/>
      <c r="G86" s="96" t="s">
        <v>38</v>
      </c>
      <c r="H86" s="97">
        <v>1</v>
      </c>
      <c r="I86" s="98">
        <v>41.07</v>
      </c>
      <c r="J86" s="98">
        <v>41.07</v>
      </c>
    </row>
    <row r="87" spans="1:10" ht="25.5" customHeight="1" x14ac:dyDescent="0.25">
      <c r="A87" s="99" t="s">
        <v>465</v>
      </c>
      <c r="B87" s="100" t="s">
        <v>547</v>
      </c>
      <c r="C87" s="99" t="s">
        <v>18</v>
      </c>
      <c r="D87" s="99" t="s">
        <v>548</v>
      </c>
      <c r="E87" s="187" t="s">
        <v>549</v>
      </c>
      <c r="F87" s="187"/>
      <c r="G87" s="101" t="s">
        <v>550</v>
      </c>
      <c r="H87" s="102">
        <v>1.7000000000000001E-2</v>
      </c>
      <c r="I87" s="103">
        <v>29.53</v>
      </c>
      <c r="J87" s="103">
        <v>0.5</v>
      </c>
    </row>
    <row r="88" spans="1:10" ht="25.5" customHeight="1" x14ac:dyDescent="0.25">
      <c r="A88" s="99" t="s">
        <v>465</v>
      </c>
      <c r="B88" s="100" t="s">
        <v>551</v>
      </c>
      <c r="C88" s="99" t="s">
        <v>18</v>
      </c>
      <c r="D88" s="99" t="s">
        <v>552</v>
      </c>
      <c r="E88" s="187" t="s">
        <v>549</v>
      </c>
      <c r="F88" s="187"/>
      <c r="G88" s="101" t="s">
        <v>553</v>
      </c>
      <c r="H88" s="102">
        <v>1.4E-2</v>
      </c>
      <c r="I88" s="103">
        <v>26.71</v>
      </c>
      <c r="J88" s="103">
        <v>0.37</v>
      </c>
    </row>
    <row r="89" spans="1:10" ht="25.5" customHeight="1" x14ac:dyDescent="0.25">
      <c r="A89" s="99" t="s">
        <v>465</v>
      </c>
      <c r="B89" s="100" t="s">
        <v>554</v>
      </c>
      <c r="C89" s="99" t="s">
        <v>18</v>
      </c>
      <c r="D89" s="99" t="s">
        <v>555</v>
      </c>
      <c r="E89" s="187" t="s">
        <v>464</v>
      </c>
      <c r="F89" s="187"/>
      <c r="G89" s="101" t="s">
        <v>20</v>
      </c>
      <c r="H89" s="102">
        <v>0.47099999999999997</v>
      </c>
      <c r="I89" s="103">
        <v>15.45</v>
      </c>
      <c r="J89" s="103">
        <v>7.27</v>
      </c>
    </row>
    <row r="90" spans="1:10" ht="25.5" customHeight="1" x14ac:dyDescent="0.25">
      <c r="A90" s="99" t="s">
        <v>465</v>
      </c>
      <c r="B90" s="100" t="s">
        <v>507</v>
      </c>
      <c r="C90" s="99" t="s">
        <v>18</v>
      </c>
      <c r="D90" s="99" t="s">
        <v>508</v>
      </c>
      <c r="E90" s="187" t="s">
        <v>464</v>
      </c>
      <c r="F90" s="187"/>
      <c r="G90" s="101" t="s">
        <v>20</v>
      </c>
      <c r="H90" s="102">
        <v>1.145</v>
      </c>
      <c r="I90" s="103">
        <v>18.100000000000001</v>
      </c>
      <c r="J90" s="103">
        <v>20.72</v>
      </c>
    </row>
    <row r="91" spans="1:10" ht="25.5" customHeight="1" x14ac:dyDescent="0.25">
      <c r="A91" s="99" t="s">
        <v>468</v>
      </c>
      <c r="B91" s="100" t="s">
        <v>556</v>
      </c>
      <c r="C91" s="99" t="s">
        <v>18</v>
      </c>
      <c r="D91" s="99" t="s">
        <v>557</v>
      </c>
      <c r="E91" s="187" t="s">
        <v>491</v>
      </c>
      <c r="F91" s="187"/>
      <c r="G91" s="101" t="s">
        <v>558</v>
      </c>
      <c r="H91" s="102">
        <v>1.7000000000000001E-2</v>
      </c>
      <c r="I91" s="103">
        <v>5.01</v>
      </c>
      <c r="J91" s="103">
        <v>0.08</v>
      </c>
    </row>
    <row r="92" spans="1:10" ht="25.5" customHeight="1" x14ac:dyDescent="0.25">
      <c r="A92" s="99" t="s">
        <v>468</v>
      </c>
      <c r="B92" s="100" t="s">
        <v>513</v>
      </c>
      <c r="C92" s="99" t="s">
        <v>18</v>
      </c>
      <c r="D92" s="99" t="s">
        <v>514</v>
      </c>
      <c r="E92" s="187" t="s">
        <v>491</v>
      </c>
      <c r="F92" s="187"/>
      <c r="G92" s="101" t="s">
        <v>93</v>
      </c>
      <c r="H92" s="102">
        <v>0.60499999999999998</v>
      </c>
      <c r="I92" s="103">
        <v>2.08</v>
      </c>
      <c r="J92" s="103">
        <v>1.25</v>
      </c>
    </row>
    <row r="93" spans="1:10" ht="15" customHeight="1" x14ac:dyDescent="0.25">
      <c r="A93" s="99" t="s">
        <v>468</v>
      </c>
      <c r="B93" s="100" t="s">
        <v>559</v>
      </c>
      <c r="C93" s="99" t="s">
        <v>18</v>
      </c>
      <c r="D93" s="99" t="s">
        <v>560</v>
      </c>
      <c r="E93" s="187" t="s">
        <v>491</v>
      </c>
      <c r="F93" s="187"/>
      <c r="G93" s="101" t="s">
        <v>86</v>
      </c>
      <c r="H93" s="102">
        <v>3.4000000000000002E-2</v>
      </c>
      <c r="I93" s="103">
        <v>12.55</v>
      </c>
      <c r="J93" s="103">
        <v>0.42</v>
      </c>
    </row>
    <row r="94" spans="1:10" ht="15" customHeight="1" x14ac:dyDescent="0.25">
      <c r="A94" s="99" t="s">
        <v>468</v>
      </c>
      <c r="B94" s="100" t="s">
        <v>561</v>
      </c>
      <c r="C94" s="99" t="s">
        <v>18</v>
      </c>
      <c r="D94" s="99" t="s">
        <v>562</v>
      </c>
      <c r="E94" s="187" t="s">
        <v>491</v>
      </c>
      <c r="F94" s="187"/>
      <c r="G94" s="101" t="s">
        <v>86</v>
      </c>
      <c r="H94" s="102">
        <v>2.5999999999999999E-2</v>
      </c>
      <c r="I94" s="103">
        <v>10.37</v>
      </c>
      <c r="J94" s="103">
        <v>0.26</v>
      </c>
    </row>
    <row r="95" spans="1:10" ht="25.5" customHeight="1" x14ac:dyDescent="0.25">
      <c r="A95" s="99" t="s">
        <v>468</v>
      </c>
      <c r="B95" s="100" t="s">
        <v>563</v>
      </c>
      <c r="C95" s="99" t="s">
        <v>18</v>
      </c>
      <c r="D95" s="99" t="s">
        <v>564</v>
      </c>
      <c r="E95" s="187" t="s">
        <v>491</v>
      </c>
      <c r="F95" s="187"/>
      <c r="G95" s="101" t="s">
        <v>93</v>
      </c>
      <c r="H95" s="102">
        <v>0.56699999999999995</v>
      </c>
      <c r="I95" s="103">
        <v>0.74</v>
      </c>
      <c r="J95" s="103">
        <v>0.41</v>
      </c>
    </row>
    <row r="96" spans="1:10" ht="26.25" customHeight="1" x14ac:dyDescent="0.25">
      <c r="A96" s="99" t="s">
        <v>468</v>
      </c>
      <c r="B96" s="100" t="s">
        <v>565</v>
      </c>
      <c r="C96" s="99" t="s">
        <v>18</v>
      </c>
      <c r="D96" s="99" t="s">
        <v>566</v>
      </c>
      <c r="E96" s="187" t="s">
        <v>491</v>
      </c>
      <c r="F96" s="187"/>
      <c r="G96" s="101" t="s">
        <v>93</v>
      </c>
      <c r="H96" s="102">
        <v>1.008</v>
      </c>
      <c r="I96" s="103">
        <v>9.7200000000000006</v>
      </c>
      <c r="J96" s="103">
        <v>9.7899999999999991</v>
      </c>
    </row>
    <row r="97" spans="1:10" x14ac:dyDescent="0.25">
      <c r="A97" s="104"/>
      <c r="B97" s="104"/>
      <c r="C97" s="104"/>
      <c r="D97" s="104"/>
      <c r="E97" s="104"/>
      <c r="F97" s="104"/>
      <c r="G97" s="104"/>
      <c r="H97" s="104"/>
      <c r="I97" s="104"/>
      <c r="J97" s="104"/>
    </row>
    <row r="98" spans="1:10" ht="30" customHeight="1" x14ac:dyDescent="0.25">
      <c r="A98" s="90" t="s">
        <v>1158</v>
      </c>
      <c r="B98" s="91" t="s">
        <v>4</v>
      </c>
      <c r="C98" s="90" t="s">
        <v>5</v>
      </c>
      <c r="D98" s="90" t="s">
        <v>6</v>
      </c>
      <c r="E98" s="185" t="s">
        <v>462</v>
      </c>
      <c r="F98" s="185"/>
      <c r="G98" s="92" t="s">
        <v>7</v>
      </c>
      <c r="H98" s="91" t="s">
        <v>8</v>
      </c>
      <c r="I98" s="91" t="s">
        <v>9</v>
      </c>
      <c r="J98" s="91" t="s">
        <v>10</v>
      </c>
    </row>
    <row r="99" spans="1:10" ht="15" customHeight="1" x14ac:dyDescent="0.25">
      <c r="A99" s="94" t="s">
        <v>463</v>
      </c>
      <c r="B99" s="95" t="s">
        <v>68</v>
      </c>
      <c r="C99" s="94" t="s">
        <v>18</v>
      </c>
      <c r="D99" s="94" t="s">
        <v>69</v>
      </c>
      <c r="E99" s="186" t="s">
        <v>546</v>
      </c>
      <c r="F99" s="186"/>
      <c r="G99" s="96" t="s">
        <v>38</v>
      </c>
      <c r="H99" s="97">
        <v>1</v>
      </c>
      <c r="I99" s="98">
        <v>0.42</v>
      </c>
      <c r="J99" s="98">
        <v>0.42</v>
      </c>
    </row>
    <row r="100" spans="1:10" ht="39" customHeight="1" x14ac:dyDescent="0.25">
      <c r="A100" s="99" t="s">
        <v>465</v>
      </c>
      <c r="B100" s="100" t="s">
        <v>567</v>
      </c>
      <c r="C100" s="99" t="s">
        <v>18</v>
      </c>
      <c r="D100" s="99" t="s">
        <v>568</v>
      </c>
      <c r="E100" s="187" t="s">
        <v>549</v>
      </c>
      <c r="F100" s="187"/>
      <c r="G100" s="101" t="s">
        <v>550</v>
      </c>
      <c r="H100" s="102">
        <v>3.0000000000000001E-3</v>
      </c>
      <c r="I100" s="103">
        <v>141.35</v>
      </c>
      <c r="J100" s="103">
        <v>0.42</v>
      </c>
    </row>
    <row r="101" spans="1:10" x14ac:dyDescent="0.25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</row>
    <row r="102" spans="1:10" ht="30" customHeight="1" x14ac:dyDescent="0.25">
      <c r="A102" s="90" t="s">
        <v>64</v>
      </c>
      <c r="B102" s="91" t="s">
        <v>4</v>
      </c>
      <c r="C102" s="90" t="s">
        <v>5</v>
      </c>
      <c r="D102" s="90" t="s">
        <v>6</v>
      </c>
      <c r="E102" s="185" t="s">
        <v>462</v>
      </c>
      <c r="F102" s="185"/>
      <c r="G102" s="92" t="s">
        <v>7</v>
      </c>
      <c r="H102" s="91" t="s">
        <v>8</v>
      </c>
      <c r="I102" s="91" t="s">
        <v>9</v>
      </c>
      <c r="J102" s="91" t="s">
        <v>10</v>
      </c>
    </row>
    <row r="103" spans="1:10" ht="25.5" customHeight="1" x14ac:dyDescent="0.25">
      <c r="A103" s="94" t="s">
        <v>463</v>
      </c>
      <c r="B103" s="95" t="s">
        <v>71</v>
      </c>
      <c r="C103" s="94" t="s">
        <v>18</v>
      </c>
      <c r="D103" s="94" t="s">
        <v>72</v>
      </c>
      <c r="E103" s="186" t="s">
        <v>546</v>
      </c>
      <c r="F103" s="186"/>
      <c r="G103" s="96" t="s">
        <v>51</v>
      </c>
      <c r="H103" s="97">
        <v>1</v>
      </c>
      <c r="I103" s="98">
        <v>67</v>
      </c>
      <c r="J103" s="98">
        <v>67</v>
      </c>
    </row>
    <row r="104" spans="1:10" ht="25.5" customHeight="1" x14ac:dyDescent="0.25">
      <c r="A104" s="99" t="s">
        <v>465</v>
      </c>
      <c r="B104" s="100" t="s">
        <v>542</v>
      </c>
      <c r="C104" s="99" t="s">
        <v>18</v>
      </c>
      <c r="D104" s="99" t="s">
        <v>543</v>
      </c>
      <c r="E104" s="187" t="s">
        <v>464</v>
      </c>
      <c r="F104" s="187"/>
      <c r="G104" s="101" t="s">
        <v>20</v>
      </c>
      <c r="H104" s="102">
        <v>1.1890000000000001</v>
      </c>
      <c r="I104" s="103">
        <v>18.23</v>
      </c>
      <c r="J104" s="103">
        <v>21.67</v>
      </c>
    </row>
    <row r="105" spans="1:10" ht="26.25" customHeight="1" x14ac:dyDescent="0.25">
      <c r="A105" s="99" t="s">
        <v>465</v>
      </c>
      <c r="B105" s="100" t="s">
        <v>509</v>
      </c>
      <c r="C105" s="99" t="s">
        <v>18</v>
      </c>
      <c r="D105" s="99" t="s">
        <v>510</v>
      </c>
      <c r="E105" s="187" t="s">
        <v>464</v>
      </c>
      <c r="F105" s="187"/>
      <c r="G105" s="101" t="s">
        <v>20</v>
      </c>
      <c r="H105" s="102">
        <v>3.0529999999999999</v>
      </c>
      <c r="I105" s="103">
        <v>14.85</v>
      </c>
      <c r="J105" s="103">
        <v>45.33</v>
      </c>
    </row>
    <row r="106" spans="1:10" x14ac:dyDescent="0.25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</row>
    <row r="107" spans="1:10" ht="30" customHeight="1" x14ac:dyDescent="0.25">
      <c r="A107" s="90" t="s">
        <v>1159</v>
      </c>
      <c r="B107" s="91" t="s">
        <v>4</v>
      </c>
      <c r="C107" s="90" t="s">
        <v>5</v>
      </c>
      <c r="D107" s="90" t="s">
        <v>6</v>
      </c>
      <c r="E107" s="185" t="s">
        <v>462</v>
      </c>
      <c r="F107" s="185"/>
      <c r="G107" s="92" t="s">
        <v>7</v>
      </c>
      <c r="H107" s="91" t="s">
        <v>8</v>
      </c>
      <c r="I107" s="91" t="s">
        <v>9</v>
      </c>
      <c r="J107" s="91" t="s">
        <v>10</v>
      </c>
    </row>
    <row r="108" spans="1:10" ht="25.5" customHeight="1" x14ac:dyDescent="0.25">
      <c r="A108" s="94" t="s">
        <v>463</v>
      </c>
      <c r="B108" s="95" t="s">
        <v>73</v>
      </c>
      <c r="C108" s="94" t="s">
        <v>18</v>
      </c>
      <c r="D108" s="94" t="s">
        <v>74</v>
      </c>
      <c r="E108" s="186" t="s">
        <v>506</v>
      </c>
      <c r="F108" s="186"/>
      <c r="G108" s="96" t="s">
        <v>38</v>
      </c>
      <c r="H108" s="97">
        <v>1</v>
      </c>
      <c r="I108" s="98">
        <v>62.93</v>
      </c>
      <c r="J108" s="98">
        <v>62.93</v>
      </c>
    </row>
    <row r="109" spans="1:10" ht="25.5" customHeight="1" x14ac:dyDescent="0.25">
      <c r="A109" s="99" t="s">
        <v>465</v>
      </c>
      <c r="B109" s="100" t="s">
        <v>547</v>
      </c>
      <c r="C109" s="99" t="s">
        <v>18</v>
      </c>
      <c r="D109" s="99" t="s">
        <v>548</v>
      </c>
      <c r="E109" s="187" t="s">
        <v>549</v>
      </c>
      <c r="F109" s="187"/>
      <c r="G109" s="101" t="s">
        <v>550</v>
      </c>
      <c r="H109" s="102">
        <v>6.3E-2</v>
      </c>
      <c r="I109" s="103">
        <v>29.53</v>
      </c>
      <c r="J109" s="103">
        <v>1.86</v>
      </c>
    </row>
    <row r="110" spans="1:10" ht="25.5" customHeight="1" x14ac:dyDescent="0.25">
      <c r="A110" s="99" t="s">
        <v>465</v>
      </c>
      <c r="B110" s="100" t="s">
        <v>551</v>
      </c>
      <c r="C110" s="99" t="s">
        <v>18</v>
      </c>
      <c r="D110" s="99" t="s">
        <v>552</v>
      </c>
      <c r="E110" s="187" t="s">
        <v>549</v>
      </c>
      <c r="F110" s="187"/>
      <c r="G110" s="101" t="s">
        <v>553</v>
      </c>
      <c r="H110" s="102">
        <v>7.1999999999999995E-2</v>
      </c>
      <c r="I110" s="103">
        <v>26.71</v>
      </c>
      <c r="J110" s="103">
        <v>1.92</v>
      </c>
    </row>
    <row r="111" spans="1:10" ht="25.5" customHeight="1" x14ac:dyDescent="0.25">
      <c r="A111" s="99" t="s">
        <v>465</v>
      </c>
      <c r="B111" s="100" t="s">
        <v>554</v>
      </c>
      <c r="C111" s="99" t="s">
        <v>18</v>
      </c>
      <c r="D111" s="99" t="s">
        <v>555</v>
      </c>
      <c r="E111" s="187" t="s">
        <v>464</v>
      </c>
      <c r="F111" s="187"/>
      <c r="G111" s="101" t="s">
        <v>20</v>
      </c>
      <c r="H111" s="102">
        <v>0.13500000000000001</v>
      </c>
      <c r="I111" s="103">
        <v>15.45</v>
      </c>
      <c r="J111" s="103">
        <v>2.08</v>
      </c>
    </row>
    <row r="112" spans="1:10" ht="25.5" customHeight="1" x14ac:dyDescent="0.25">
      <c r="A112" s="99" t="s">
        <v>465</v>
      </c>
      <c r="B112" s="100" t="s">
        <v>507</v>
      </c>
      <c r="C112" s="99" t="s">
        <v>18</v>
      </c>
      <c r="D112" s="99" t="s">
        <v>508</v>
      </c>
      <c r="E112" s="187" t="s">
        <v>464</v>
      </c>
      <c r="F112" s="187"/>
      <c r="G112" s="101" t="s">
        <v>20</v>
      </c>
      <c r="H112" s="102">
        <v>0.67500000000000004</v>
      </c>
      <c r="I112" s="103">
        <v>18.100000000000001</v>
      </c>
      <c r="J112" s="103">
        <v>12.21</v>
      </c>
    </row>
    <row r="113" spans="1:10" ht="15" customHeight="1" x14ac:dyDescent="0.25">
      <c r="A113" s="99" t="s">
        <v>468</v>
      </c>
      <c r="B113" s="100" t="s">
        <v>569</v>
      </c>
      <c r="C113" s="99" t="s">
        <v>18</v>
      </c>
      <c r="D113" s="99" t="s">
        <v>570</v>
      </c>
      <c r="E113" s="187" t="s">
        <v>491</v>
      </c>
      <c r="F113" s="187"/>
      <c r="G113" s="101" t="s">
        <v>86</v>
      </c>
      <c r="H113" s="102">
        <v>5.8999999999999997E-2</v>
      </c>
      <c r="I113" s="103">
        <v>10.17</v>
      </c>
      <c r="J113" s="103">
        <v>0.6</v>
      </c>
    </row>
    <row r="114" spans="1:10" ht="25.5" customHeight="1" x14ac:dyDescent="0.25">
      <c r="A114" s="99" t="s">
        <v>468</v>
      </c>
      <c r="B114" s="100" t="s">
        <v>563</v>
      </c>
      <c r="C114" s="99" t="s">
        <v>18</v>
      </c>
      <c r="D114" s="99" t="s">
        <v>564</v>
      </c>
      <c r="E114" s="187" t="s">
        <v>491</v>
      </c>
      <c r="F114" s="187"/>
      <c r="G114" s="101" t="s">
        <v>93</v>
      </c>
      <c r="H114" s="102">
        <v>7.165</v>
      </c>
      <c r="I114" s="103">
        <v>0.74</v>
      </c>
      <c r="J114" s="103">
        <v>5.3</v>
      </c>
    </row>
    <row r="115" spans="1:10" ht="26.25" customHeight="1" x14ac:dyDescent="0.25">
      <c r="A115" s="99" t="s">
        <v>468</v>
      </c>
      <c r="B115" s="100" t="s">
        <v>565</v>
      </c>
      <c r="C115" s="99" t="s">
        <v>18</v>
      </c>
      <c r="D115" s="99" t="s">
        <v>566</v>
      </c>
      <c r="E115" s="187" t="s">
        <v>491</v>
      </c>
      <c r="F115" s="187"/>
      <c r="G115" s="101" t="s">
        <v>93</v>
      </c>
      <c r="H115" s="102">
        <v>4.0090000000000003</v>
      </c>
      <c r="I115" s="103">
        <v>9.7200000000000006</v>
      </c>
      <c r="J115" s="103">
        <v>38.96</v>
      </c>
    </row>
    <row r="116" spans="1:10" x14ac:dyDescent="0.25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</row>
    <row r="117" spans="1:10" ht="30" customHeight="1" x14ac:dyDescent="0.25">
      <c r="A117" s="90" t="s">
        <v>1160</v>
      </c>
      <c r="B117" s="91" t="s">
        <v>4</v>
      </c>
      <c r="C117" s="90" t="s">
        <v>5</v>
      </c>
      <c r="D117" s="90" t="s">
        <v>6</v>
      </c>
      <c r="E117" s="185" t="s">
        <v>462</v>
      </c>
      <c r="F117" s="185"/>
      <c r="G117" s="92" t="s">
        <v>7</v>
      </c>
      <c r="H117" s="91" t="s">
        <v>8</v>
      </c>
      <c r="I117" s="91" t="s">
        <v>9</v>
      </c>
      <c r="J117" s="91" t="s">
        <v>10</v>
      </c>
    </row>
    <row r="118" spans="1:10" ht="15" customHeight="1" x14ac:dyDescent="0.25">
      <c r="A118" s="94" t="s">
        <v>463</v>
      </c>
      <c r="B118" s="95" t="s">
        <v>76</v>
      </c>
      <c r="C118" s="94" t="s">
        <v>18</v>
      </c>
      <c r="D118" s="94" t="s">
        <v>77</v>
      </c>
      <c r="E118" s="186" t="s">
        <v>506</v>
      </c>
      <c r="F118" s="186"/>
      <c r="G118" s="96" t="s">
        <v>51</v>
      </c>
      <c r="H118" s="97">
        <v>1</v>
      </c>
      <c r="I118" s="98">
        <v>493.34</v>
      </c>
      <c r="J118" s="98">
        <v>493.34</v>
      </c>
    </row>
    <row r="119" spans="1:10" ht="38.25" customHeight="1" x14ac:dyDescent="0.25">
      <c r="A119" s="99" t="s">
        <v>465</v>
      </c>
      <c r="B119" s="100" t="s">
        <v>571</v>
      </c>
      <c r="C119" s="99" t="s">
        <v>18</v>
      </c>
      <c r="D119" s="99" t="s">
        <v>572</v>
      </c>
      <c r="E119" s="187" t="s">
        <v>549</v>
      </c>
      <c r="F119" s="187"/>
      <c r="G119" s="101" t="s">
        <v>550</v>
      </c>
      <c r="H119" s="102">
        <v>1.8335999999999999</v>
      </c>
      <c r="I119" s="103">
        <v>7.14</v>
      </c>
      <c r="J119" s="103">
        <v>13.09</v>
      </c>
    </row>
    <row r="120" spans="1:10" ht="25.5" customHeight="1" x14ac:dyDescent="0.25">
      <c r="A120" s="99" t="s">
        <v>465</v>
      </c>
      <c r="B120" s="100" t="s">
        <v>573</v>
      </c>
      <c r="C120" s="99" t="s">
        <v>18</v>
      </c>
      <c r="D120" s="99" t="s">
        <v>574</v>
      </c>
      <c r="E120" s="187" t="s">
        <v>464</v>
      </c>
      <c r="F120" s="187"/>
      <c r="G120" s="101" t="s">
        <v>20</v>
      </c>
      <c r="H120" s="102">
        <v>1.8335999999999999</v>
      </c>
      <c r="I120" s="103">
        <v>20.64</v>
      </c>
      <c r="J120" s="103">
        <v>37.840000000000003</v>
      </c>
    </row>
    <row r="121" spans="1:10" ht="25.5" customHeight="1" x14ac:dyDescent="0.25">
      <c r="A121" s="99" t="s">
        <v>465</v>
      </c>
      <c r="B121" s="100" t="s">
        <v>509</v>
      </c>
      <c r="C121" s="99" t="s">
        <v>18</v>
      </c>
      <c r="D121" s="99" t="s">
        <v>510</v>
      </c>
      <c r="E121" s="187" t="s">
        <v>464</v>
      </c>
      <c r="F121" s="187"/>
      <c r="G121" s="101" t="s">
        <v>20</v>
      </c>
      <c r="H121" s="102">
        <v>3.2378</v>
      </c>
      <c r="I121" s="103">
        <v>14.85</v>
      </c>
      <c r="J121" s="103">
        <v>48.08</v>
      </c>
    </row>
    <row r="122" spans="1:10" ht="25.5" customHeight="1" x14ac:dyDescent="0.25">
      <c r="A122" s="99" t="s">
        <v>468</v>
      </c>
      <c r="B122" s="100" t="s">
        <v>575</v>
      </c>
      <c r="C122" s="99" t="s">
        <v>18</v>
      </c>
      <c r="D122" s="99" t="s">
        <v>576</v>
      </c>
      <c r="E122" s="187" t="s">
        <v>491</v>
      </c>
      <c r="F122" s="187"/>
      <c r="G122" s="101" t="s">
        <v>51</v>
      </c>
      <c r="H122" s="102">
        <v>0.8669</v>
      </c>
      <c r="I122" s="103">
        <v>75</v>
      </c>
      <c r="J122" s="103">
        <v>65.010000000000005</v>
      </c>
    </row>
    <row r="123" spans="1:10" ht="15" customHeight="1" x14ac:dyDescent="0.25">
      <c r="A123" s="99" t="s">
        <v>468</v>
      </c>
      <c r="B123" s="100" t="s">
        <v>577</v>
      </c>
      <c r="C123" s="99" t="s">
        <v>18</v>
      </c>
      <c r="D123" s="99" t="s">
        <v>578</v>
      </c>
      <c r="E123" s="187" t="s">
        <v>491</v>
      </c>
      <c r="F123" s="187"/>
      <c r="G123" s="101" t="s">
        <v>86</v>
      </c>
      <c r="H123" s="102">
        <v>349</v>
      </c>
      <c r="I123" s="103">
        <v>0.72</v>
      </c>
      <c r="J123" s="103">
        <v>251.28</v>
      </c>
    </row>
    <row r="124" spans="1:10" ht="15" customHeight="1" x14ac:dyDescent="0.25">
      <c r="A124" s="99" t="s">
        <v>468</v>
      </c>
      <c r="B124" s="100" t="s">
        <v>579</v>
      </c>
      <c r="C124" s="99" t="s">
        <v>18</v>
      </c>
      <c r="D124" s="99" t="s">
        <v>580</v>
      </c>
      <c r="E124" s="187" t="s">
        <v>491</v>
      </c>
      <c r="F124" s="187"/>
      <c r="G124" s="101" t="s">
        <v>51</v>
      </c>
      <c r="H124" s="102">
        <v>0.627</v>
      </c>
      <c r="I124" s="103">
        <v>93.36</v>
      </c>
      <c r="J124" s="103">
        <v>58.53</v>
      </c>
    </row>
    <row r="125" spans="1:10" ht="15.75" customHeight="1" x14ac:dyDescent="0.25">
      <c r="A125" s="99" t="s">
        <v>468</v>
      </c>
      <c r="B125" s="100" t="s">
        <v>581</v>
      </c>
      <c r="C125" s="99" t="s">
        <v>18</v>
      </c>
      <c r="D125" s="99" t="s">
        <v>582</v>
      </c>
      <c r="E125" s="187" t="s">
        <v>491</v>
      </c>
      <c r="F125" s="187"/>
      <c r="G125" s="101" t="s">
        <v>51</v>
      </c>
      <c r="H125" s="102">
        <v>0.20899999999999999</v>
      </c>
      <c r="I125" s="103">
        <v>93.36</v>
      </c>
      <c r="J125" s="103">
        <v>19.510000000000002</v>
      </c>
    </row>
    <row r="126" spans="1:10" x14ac:dyDescent="0.25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</row>
    <row r="127" spans="1:10" ht="30" customHeight="1" x14ac:dyDescent="0.25">
      <c r="A127" s="90" t="s">
        <v>70</v>
      </c>
      <c r="B127" s="91" t="s">
        <v>4</v>
      </c>
      <c r="C127" s="90" t="s">
        <v>5</v>
      </c>
      <c r="D127" s="90" t="s">
        <v>6</v>
      </c>
      <c r="E127" s="185" t="s">
        <v>462</v>
      </c>
      <c r="F127" s="185"/>
      <c r="G127" s="92" t="s">
        <v>7</v>
      </c>
      <c r="H127" s="91" t="s">
        <v>8</v>
      </c>
      <c r="I127" s="91" t="s">
        <v>9</v>
      </c>
      <c r="J127" s="91" t="s">
        <v>10</v>
      </c>
    </row>
    <row r="128" spans="1:10" ht="25.5" customHeight="1" x14ac:dyDescent="0.25">
      <c r="A128" s="94" t="s">
        <v>463</v>
      </c>
      <c r="B128" s="95" t="s">
        <v>78</v>
      </c>
      <c r="C128" s="94" t="s">
        <v>18</v>
      </c>
      <c r="D128" s="94" t="s">
        <v>79</v>
      </c>
      <c r="E128" s="186" t="s">
        <v>506</v>
      </c>
      <c r="F128" s="186"/>
      <c r="G128" s="96" t="s">
        <v>38</v>
      </c>
      <c r="H128" s="97">
        <v>1</v>
      </c>
      <c r="I128" s="98">
        <v>86.94</v>
      </c>
      <c r="J128" s="98">
        <v>86.94</v>
      </c>
    </row>
    <row r="129" spans="1:10" ht="25.5" customHeight="1" x14ac:dyDescent="0.25">
      <c r="A129" s="99" t="s">
        <v>465</v>
      </c>
      <c r="B129" s="100" t="s">
        <v>547</v>
      </c>
      <c r="C129" s="99" t="s">
        <v>18</v>
      </c>
      <c r="D129" s="99" t="s">
        <v>548</v>
      </c>
      <c r="E129" s="187" t="s">
        <v>549</v>
      </c>
      <c r="F129" s="187"/>
      <c r="G129" s="101" t="s">
        <v>550</v>
      </c>
      <c r="H129" s="102">
        <v>7.9000000000000001E-2</v>
      </c>
      <c r="I129" s="103">
        <v>29.53</v>
      </c>
      <c r="J129" s="103">
        <v>2.33</v>
      </c>
    </row>
    <row r="130" spans="1:10" ht="25.5" customHeight="1" x14ac:dyDescent="0.25">
      <c r="A130" s="99" t="s">
        <v>465</v>
      </c>
      <c r="B130" s="100" t="s">
        <v>551</v>
      </c>
      <c r="C130" s="99" t="s">
        <v>18</v>
      </c>
      <c r="D130" s="99" t="s">
        <v>552</v>
      </c>
      <c r="E130" s="187" t="s">
        <v>549</v>
      </c>
      <c r="F130" s="187"/>
      <c r="G130" s="101" t="s">
        <v>553</v>
      </c>
      <c r="H130" s="102">
        <v>3.9E-2</v>
      </c>
      <c r="I130" s="103">
        <v>26.71</v>
      </c>
      <c r="J130" s="103">
        <v>1.04</v>
      </c>
    </row>
    <row r="131" spans="1:10" ht="25.5" customHeight="1" x14ac:dyDescent="0.25">
      <c r="A131" s="99" t="s">
        <v>465</v>
      </c>
      <c r="B131" s="100" t="s">
        <v>554</v>
      </c>
      <c r="C131" s="99" t="s">
        <v>18</v>
      </c>
      <c r="D131" s="99" t="s">
        <v>555</v>
      </c>
      <c r="E131" s="187" t="s">
        <v>464</v>
      </c>
      <c r="F131" s="187"/>
      <c r="G131" s="101" t="s">
        <v>20</v>
      </c>
      <c r="H131" s="102">
        <v>1.0860000000000001</v>
      </c>
      <c r="I131" s="103">
        <v>15.45</v>
      </c>
      <c r="J131" s="103">
        <v>16.77</v>
      </c>
    </row>
    <row r="132" spans="1:10" ht="25.5" customHeight="1" x14ac:dyDescent="0.25">
      <c r="A132" s="99" t="s">
        <v>465</v>
      </c>
      <c r="B132" s="100" t="s">
        <v>507</v>
      </c>
      <c r="C132" s="99" t="s">
        <v>18</v>
      </c>
      <c r="D132" s="99" t="s">
        <v>508</v>
      </c>
      <c r="E132" s="187" t="s">
        <v>464</v>
      </c>
      <c r="F132" s="187"/>
      <c r="G132" s="101" t="s">
        <v>20</v>
      </c>
      <c r="H132" s="102">
        <v>2.7690000000000001</v>
      </c>
      <c r="I132" s="103">
        <v>18.100000000000001</v>
      </c>
      <c r="J132" s="103">
        <v>50.11</v>
      </c>
    </row>
    <row r="133" spans="1:10" ht="25.5" customHeight="1" x14ac:dyDescent="0.25">
      <c r="A133" s="99" t="s">
        <v>468</v>
      </c>
      <c r="B133" s="100" t="s">
        <v>556</v>
      </c>
      <c r="C133" s="99" t="s">
        <v>18</v>
      </c>
      <c r="D133" s="99" t="s">
        <v>557</v>
      </c>
      <c r="E133" s="187" t="s">
        <v>491</v>
      </c>
      <c r="F133" s="187"/>
      <c r="G133" s="101" t="s">
        <v>558</v>
      </c>
      <c r="H133" s="102">
        <v>1.7000000000000001E-2</v>
      </c>
      <c r="I133" s="103">
        <v>5.01</v>
      </c>
      <c r="J133" s="103">
        <v>0.08</v>
      </c>
    </row>
    <row r="134" spans="1:10" ht="15" customHeight="1" x14ac:dyDescent="0.25">
      <c r="A134" s="99" t="s">
        <v>468</v>
      </c>
      <c r="B134" s="100" t="s">
        <v>559</v>
      </c>
      <c r="C134" s="99" t="s">
        <v>18</v>
      </c>
      <c r="D134" s="99" t="s">
        <v>560</v>
      </c>
      <c r="E134" s="187" t="s">
        <v>491</v>
      </c>
      <c r="F134" s="187"/>
      <c r="G134" s="101" t="s">
        <v>86</v>
      </c>
      <c r="H134" s="102">
        <v>0.01</v>
      </c>
      <c r="I134" s="103">
        <v>12.55</v>
      </c>
      <c r="J134" s="103">
        <v>0.12</v>
      </c>
    </row>
    <row r="135" spans="1:10" ht="15" customHeight="1" x14ac:dyDescent="0.25">
      <c r="A135" s="99" t="s">
        <v>468</v>
      </c>
      <c r="B135" s="100" t="s">
        <v>583</v>
      </c>
      <c r="C135" s="99" t="s">
        <v>18</v>
      </c>
      <c r="D135" s="99" t="s">
        <v>584</v>
      </c>
      <c r="E135" s="187" t="s">
        <v>491</v>
      </c>
      <c r="F135" s="187"/>
      <c r="G135" s="101" t="s">
        <v>86</v>
      </c>
      <c r="H135" s="102">
        <v>1.6E-2</v>
      </c>
      <c r="I135" s="103">
        <v>11.39</v>
      </c>
      <c r="J135" s="103">
        <v>0.18</v>
      </c>
    </row>
    <row r="136" spans="1:10" ht="15" customHeight="1" x14ac:dyDescent="0.25">
      <c r="A136" s="99" t="s">
        <v>468</v>
      </c>
      <c r="B136" s="100" t="s">
        <v>561</v>
      </c>
      <c r="C136" s="99" t="s">
        <v>18</v>
      </c>
      <c r="D136" s="99" t="s">
        <v>562</v>
      </c>
      <c r="E136" s="187" t="s">
        <v>491</v>
      </c>
      <c r="F136" s="187"/>
      <c r="G136" s="101" t="s">
        <v>86</v>
      </c>
      <c r="H136" s="102">
        <v>4.7E-2</v>
      </c>
      <c r="I136" s="103">
        <v>10.37</v>
      </c>
      <c r="J136" s="103">
        <v>0.48</v>
      </c>
    </row>
    <row r="137" spans="1:10" ht="25.5" customHeight="1" x14ac:dyDescent="0.25">
      <c r="A137" s="99" t="s">
        <v>468</v>
      </c>
      <c r="B137" s="100" t="s">
        <v>563</v>
      </c>
      <c r="C137" s="99" t="s">
        <v>18</v>
      </c>
      <c r="D137" s="99" t="s">
        <v>564</v>
      </c>
      <c r="E137" s="187" t="s">
        <v>491</v>
      </c>
      <c r="F137" s="187"/>
      <c r="G137" s="101" t="s">
        <v>93</v>
      </c>
      <c r="H137" s="102">
        <v>4.6120000000000001</v>
      </c>
      <c r="I137" s="103">
        <v>0.74</v>
      </c>
      <c r="J137" s="103">
        <v>3.41</v>
      </c>
    </row>
    <row r="138" spans="1:10" ht="26.25" customHeight="1" x14ac:dyDescent="0.25">
      <c r="A138" s="99" t="s">
        <v>468</v>
      </c>
      <c r="B138" s="100" t="s">
        <v>565</v>
      </c>
      <c r="C138" s="99" t="s">
        <v>18</v>
      </c>
      <c r="D138" s="99" t="s">
        <v>566</v>
      </c>
      <c r="E138" s="187" t="s">
        <v>491</v>
      </c>
      <c r="F138" s="187"/>
      <c r="G138" s="101" t="s">
        <v>93</v>
      </c>
      <c r="H138" s="102">
        <v>1.278</v>
      </c>
      <c r="I138" s="103">
        <v>9.7200000000000006</v>
      </c>
      <c r="J138" s="103">
        <v>12.42</v>
      </c>
    </row>
    <row r="139" spans="1:10" x14ac:dyDescent="0.25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</row>
    <row r="140" spans="1:10" ht="30" customHeight="1" x14ac:dyDescent="0.25">
      <c r="A140" s="90" t="s">
        <v>75</v>
      </c>
      <c r="B140" s="91" t="s">
        <v>4</v>
      </c>
      <c r="C140" s="90" t="s">
        <v>5</v>
      </c>
      <c r="D140" s="90" t="s">
        <v>6</v>
      </c>
      <c r="E140" s="185" t="s">
        <v>462</v>
      </c>
      <c r="F140" s="185"/>
      <c r="G140" s="92" t="s">
        <v>7</v>
      </c>
      <c r="H140" s="91" t="s">
        <v>8</v>
      </c>
      <c r="I140" s="91" t="s">
        <v>9</v>
      </c>
      <c r="J140" s="91" t="s">
        <v>10</v>
      </c>
    </row>
    <row r="141" spans="1:10" ht="51" customHeight="1" x14ac:dyDescent="0.25">
      <c r="A141" s="94" t="s">
        <v>463</v>
      </c>
      <c r="B141" s="95" t="s">
        <v>81</v>
      </c>
      <c r="C141" s="94" t="s">
        <v>18</v>
      </c>
      <c r="D141" s="94" t="s">
        <v>82</v>
      </c>
      <c r="E141" s="186" t="s">
        <v>585</v>
      </c>
      <c r="F141" s="186"/>
      <c r="G141" s="96" t="s">
        <v>38</v>
      </c>
      <c r="H141" s="97">
        <v>1</v>
      </c>
      <c r="I141" s="98">
        <v>37.97</v>
      </c>
      <c r="J141" s="98">
        <v>37.97</v>
      </c>
    </row>
    <row r="142" spans="1:10" ht="38.25" customHeight="1" x14ac:dyDescent="0.25">
      <c r="A142" s="99" t="s">
        <v>465</v>
      </c>
      <c r="B142" s="100" t="s">
        <v>586</v>
      </c>
      <c r="C142" s="99" t="s">
        <v>18</v>
      </c>
      <c r="D142" s="99" t="s">
        <v>587</v>
      </c>
      <c r="E142" s="187" t="s">
        <v>585</v>
      </c>
      <c r="F142" s="187"/>
      <c r="G142" s="101" t="s">
        <v>38</v>
      </c>
      <c r="H142" s="102">
        <v>0.6381</v>
      </c>
      <c r="I142" s="103">
        <v>35.700000000000003</v>
      </c>
      <c r="J142" s="103">
        <v>22.78</v>
      </c>
    </row>
    <row r="143" spans="1:10" ht="38.25" customHeight="1" x14ac:dyDescent="0.25">
      <c r="A143" s="99" t="s">
        <v>465</v>
      </c>
      <c r="B143" s="100" t="s">
        <v>588</v>
      </c>
      <c r="C143" s="99" t="s">
        <v>18</v>
      </c>
      <c r="D143" s="99" t="s">
        <v>589</v>
      </c>
      <c r="E143" s="187" t="s">
        <v>585</v>
      </c>
      <c r="F143" s="187"/>
      <c r="G143" s="101" t="s">
        <v>38</v>
      </c>
      <c r="H143" s="102">
        <v>0.1996</v>
      </c>
      <c r="I143" s="103">
        <v>43.39</v>
      </c>
      <c r="J143" s="103">
        <v>8.66</v>
      </c>
    </row>
    <row r="144" spans="1:10" ht="39" customHeight="1" x14ac:dyDescent="0.25">
      <c r="A144" s="99" t="s">
        <v>465</v>
      </c>
      <c r="B144" s="100" t="s">
        <v>590</v>
      </c>
      <c r="C144" s="99" t="s">
        <v>18</v>
      </c>
      <c r="D144" s="99" t="s">
        <v>591</v>
      </c>
      <c r="E144" s="187" t="s">
        <v>585</v>
      </c>
      <c r="F144" s="187"/>
      <c r="G144" s="101" t="s">
        <v>38</v>
      </c>
      <c r="H144" s="102">
        <v>0.1623</v>
      </c>
      <c r="I144" s="103">
        <v>40.26</v>
      </c>
      <c r="J144" s="103">
        <v>6.53</v>
      </c>
    </row>
    <row r="145" spans="1:10" x14ac:dyDescent="0.25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</row>
    <row r="146" spans="1:10" ht="30" customHeight="1" x14ac:dyDescent="0.25">
      <c r="A146" s="90" t="s">
        <v>80</v>
      </c>
      <c r="B146" s="91" t="s">
        <v>4</v>
      </c>
      <c r="C146" s="90" t="s">
        <v>5</v>
      </c>
      <c r="D146" s="90" t="s">
        <v>6</v>
      </c>
      <c r="E146" s="185" t="s">
        <v>462</v>
      </c>
      <c r="F146" s="185"/>
      <c r="G146" s="92" t="s">
        <v>7</v>
      </c>
      <c r="H146" s="91" t="s">
        <v>8</v>
      </c>
      <c r="I146" s="91" t="s">
        <v>9</v>
      </c>
      <c r="J146" s="91" t="s">
        <v>10</v>
      </c>
    </row>
    <row r="147" spans="1:10" ht="38.25" customHeight="1" x14ac:dyDescent="0.25">
      <c r="A147" s="94" t="s">
        <v>463</v>
      </c>
      <c r="B147" s="95" t="s">
        <v>84</v>
      </c>
      <c r="C147" s="94" t="s">
        <v>18</v>
      </c>
      <c r="D147" s="94" t="s">
        <v>85</v>
      </c>
      <c r="E147" s="186" t="s">
        <v>506</v>
      </c>
      <c r="F147" s="186"/>
      <c r="G147" s="96" t="s">
        <v>86</v>
      </c>
      <c r="H147" s="97">
        <v>1</v>
      </c>
      <c r="I147" s="98">
        <v>8.41</v>
      </c>
      <c r="J147" s="98">
        <v>8.41</v>
      </c>
    </row>
    <row r="148" spans="1:10" ht="25.5" customHeight="1" x14ac:dyDescent="0.25">
      <c r="A148" s="99" t="s">
        <v>465</v>
      </c>
      <c r="B148" s="100" t="s">
        <v>592</v>
      </c>
      <c r="C148" s="99" t="s">
        <v>18</v>
      </c>
      <c r="D148" s="99" t="s">
        <v>593</v>
      </c>
      <c r="E148" s="187" t="s">
        <v>506</v>
      </c>
      <c r="F148" s="187"/>
      <c r="G148" s="101" t="s">
        <v>86</v>
      </c>
      <c r="H148" s="102">
        <v>1</v>
      </c>
      <c r="I148" s="103">
        <v>6.35</v>
      </c>
      <c r="J148" s="103">
        <v>6.35</v>
      </c>
    </row>
    <row r="149" spans="1:10" ht="25.5" customHeight="1" x14ac:dyDescent="0.25">
      <c r="A149" s="99" t="s">
        <v>465</v>
      </c>
      <c r="B149" s="100" t="s">
        <v>594</v>
      </c>
      <c r="C149" s="99" t="s">
        <v>18</v>
      </c>
      <c r="D149" s="99" t="s">
        <v>595</v>
      </c>
      <c r="E149" s="187" t="s">
        <v>464</v>
      </c>
      <c r="F149" s="187"/>
      <c r="G149" s="101" t="s">
        <v>20</v>
      </c>
      <c r="H149" s="102">
        <v>1.21E-2</v>
      </c>
      <c r="I149" s="103">
        <v>14.32</v>
      </c>
      <c r="J149" s="103">
        <v>0.17</v>
      </c>
    </row>
    <row r="150" spans="1:10" ht="25.5" customHeight="1" x14ac:dyDescent="0.25">
      <c r="A150" s="99" t="s">
        <v>465</v>
      </c>
      <c r="B150" s="100" t="s">
        <v>596</v>
      </c>
      <c r="C150" s="99" t="s">
        <v>18</v>
      </c>
      <c r="D150" s="99" t="s">
        <v>597</v>
      </c>
      <c r="E150" s="187" t="s">
        <v>464</v>
      </c>
      <c r="F150" s="187"/>
      <c r="G150" s="101" t="s">
        <v>20</v>
      </c>
      <c r="H150" s="102">
        <v>7.4300000000000005E-2</v>
      </c>
      <c r="I150" s="103">
        <v>19.59</v>
      </c>
      <c r="J150" s="103">
        <v>1.45</v>
      </c>
    </row>
    <row r="151" spans="1:10" ht="25.5" customHeight="1" x14ac:dyDescent="0.25">
      <c r="A151" s="99" t="s">
        <v>468</v>
      </c>
      <c r="B151" s="100" t="s">
        <v>598</v>
      </c>
      <c r="C151" s="99" t="s">
        <v>18</v>
      </c>
      <c r="D151" s="99" t="s">
        <v>599</v>
      </c>
      <c r="E151" s="187" t="s">
        <v>491</v>
      </c>
      <c r="F151" s="187"/>
      <c r="G151" s="101" t="s">
        <v>86</v>
      </c>
      <c r="H151" s="102">
        <v>2.5000000000000001E-2</v>
      </c>
      <c r="I151" s="103">
        <v>15</v>
      </c>
      <c r="J151" s="103">
        <v>0.37</v>
      </c>
    </row>
    <row r="152" spans="1:10" ht="26.25" customHeight="1" x14ac:dyDescent="0.25">
      <c r="A152" s="99" t="s">
        <v>468</v>
      </c>
      <c r="B152" s="100" t="s">
        <v>600</v>
      </c>
      <c r="C152" s="99" t="s">
        <v>18</v>
      </c>
      <c r="D152" s="99" t="s">
        <v>601</v>
      </c>
      <c r="E152" s="187" t="s">
        <v>491</v>
      </c>
      <c r="F152" s="187"/>
      <c r="G152" s="101" t="s">
        <v>42</v>
      </c>
      <c r="H152" s="102">
        <v>0.54300000000000004</v>
      </c>
      <c r="I152" s="103">
        <v>0.13</v>
      </c>
      <c r="J152" s="103">
        <v>7.0000000000000007E-2</v>
      </c>
    </row>
    <row r="153" spans="1:10" x14ac:dyDescent="0.25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</row>
    <row r="154" spans="1:10" ht="30" customHeight="1" x14ac:dyDescent="0.25">
      <c r="A154" s="90" t="s">
        <v>428</v>
      </c>
      <c r="B154" s="91" t="s">
        <v>4</v>
      </c>
      <c r="C154" s="90" t="s">
        <v>5</v>
      </c>
      <c r="D154" s="90" t="s">
        <v>6</v>
      </c>
      <c r="E154" s="185" t="s">
        <v>462</v>
      </c>
      <c r="F154" s="185"/>
      <c r="G154" s="92" t="s">
        <v>7</v>
      </c>
      <c r="H154" s="91" t="s">
        <v>8</v>
      </c>
      <c r="I154" s="91" t="s">
        <v>9</v>
      </c>
      <c r="J154" s="91" t="s">
        <v>10</v>
      </c>
    </row>
    <row r="155" spans="1:10" ht="25.5" customHeight="1" x14ac:dyDescent="0.25">
      <c r="A155" s="94" t="s">
        <v>463</v>
      </c>
      <c r="B155" s="95" t="s">
        <v>88</v>
      </c>
      <c r="C155" s="94" t="s">
        <v>18</v>
      </c>
      <c r="D155" s="94" t="s">
        <v>89</v>
      </c>
      <c r="E155" s="186" t="s">
        <v>506</v>
      </c>
      <c r="F155" s="186"/>
      <c r="G155" s="96" t="s">
        <v>86</v>
      </c>
      <c r="H155" s="97">
        <v>1</v>
      </c>
      <c r="I155" s="98">
        <v>5.75</v>
      </c>
      <c r="J155" s="98">
        <v>5.75</v>
      </c>
    </row>
    <row r="156" spans="1:10" ht="25.5" customHeight="1" x14ac:dyDescent="0.25">
      <c r="A156" s="99" t="s">
        <v>465</v>
      </c>
      <c r="B156" s="100" t="s">
        <v>594</v>
      </c>
      <c r="C156" s="99" t="s">
        <v>18</v>
      </c>
      <c r="D156" s="99" t="s">
        <v>595</v>
      </c>
      <c r="E156" s="187" t="s">
        <v>464</v>
      </c>
      <c r="F156" s="187"/>
      <c r="G156" s="101" t="s">
        <v>20</v>
      </c>
      <c r="H156" s="102">
        <v>3.0000000000000001E-3</v>
      </c>
      <c r="I156" s="103">
        <v>14.32</v>
      </c>
      <c r="J156" s="103">
        <v>0.04</v>
      </c>
    </row>
    <row r="157" spans="1:10" ht="25.5" customHeight="1" x14ac:dyDescent="0.25">
      <c r="A157" s="99" t="s">
        <v>465</v>
      </c>
      <c r="B157" s="100" t="s">
        <v>596</v>
      </c>
      <c r="C157" s="99" t="s">
        <v>18</v>
      </c>
      <c r="D157" s="99" t="s">
        <v>597</v>
      </c>
      <c r="E157" s="187" t="s">
        <v>464</v>
      </c>
      <c r="F157" s="187"/>
      <c r="G157" s="101" t="s">
        <v>20</v>
      </c>
      <c r="H157" s="102">
        <v>2.6100000000000002E-2</v>
      </c>
      <c r="I157" s="103">
        <v>19.59</v>
      </c>
      <c r="J157" s="103">
        <v>0.51</v>
      </c>
    </row>
    <row r="158" spans="1:10" ht="15.75" customHeight="1" x14ac:dyDescent="0.25">
      <c r="A158" s="99" t="s">
        <v>468</v>
      </c>
      <c r="B158" s="100" t="s">
        <v>602</v>
      </c>
      <c r="C158" s="99" t="s">
        <v>18</v>
      </c>
      <c r="D158" s="99" t="s">
        <v>603</v>
      </c>
      <c r="E158" s="187" t="s">
        <v>491</v>
      </c>
      <c r="F158" s="187"/>
      <c r="G158" s="101" t="s">
        <v>86</v>
      </c>
      <c r="H158" s="102">
        <v>1</v>
      </c>
      <c r="I158" s="103">
        <v>5.2</v>
      </c>
      <c r="J158" s="103">
        <v>5.2</v>
      </c>
    </row>
    <row r="159" spans="1:10" x14ac:dyDescent="0.25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</row>
    <row r="160" spans="1:10" ht="30" customHeight="1" x14ac:dyDescent="0.25">
      <c r="A160" s="90" t="s">
        <v>83</v>
      </c>
      <c r="B160" s="91" t="s">
        <v>4</v>
      </c>
      <c r="C160" s="90" t="s">
        <v>5</v>
      </c>
      <c r="D160" s="90" t="s">
        <v>6</v>
      </c>
      <c r="E160" s="185" t="s">
        <v>462</v>
      </c>
      <c r="F160" s="185"/>
      <c r="G160" s="92" t="s">
        <v>7</v>
      </c>
      <c r="H160" s="91" t="s">
        <v>8</v>
      </c>
      <c r="I160" s="91" t="s">
        <v>9</v>
      </c>
      <c r="J160" s="91" t="s">
        <v>10</v>
      </c>
    </row>
    <row r="161" spans="1:10" ht="25.5" customHeight="1" x14ac:dyDescent="0.25">
      <c r="A161" s="94" t="s">
        <v>463</v>
      </c>
      <c r="B161" s="95" t="s">
        <v>91</v>
      </c>
      <c r="C161" s="94" t="s">
        <v>18</v>
      </c>
      <c r="D161" s="94" t="s">
        <v>92</v>
      </c>
      <c r="E161" s="186" t="s">
        <v>585</v>
      </c>
      <c r="F161" s="186"/>
      <c r="G161" s="96" t="s">
        <v>93</v>
      </c>
      <c r="H161" s="97">
        <v>1</v>
      </c>
      <c r="I161" s="98">
        <v>17.79</v>
      </c>
      <c r="J161" s="98">
        <v>17.79</v>
      </c>
    </row>
    <row r="162" spans="1:10" ht="25.5" customHeight="1" x14ac:dyDescent="0.25">
      <c r="A162" s="99" t="s">
        <v>465</v>
      </c>
      <c r="B162" s="100" t="s">
        <v>542</v>
      </c>
      <c r="C162" s="99" t="s">
        <v>18</v>
      </c>
      <c r="D162" s="99" t="s">
        <v>543</v>
      </c>
      <c r="E162" s="187" t="s">
        <v>464</v>
      </c>
      <c r="F162" s="187"/>
      <c r="G162" s="101" t="s">
        <v>20</v>
      </c>
      <c r="H162" s="102">
        <v>0.44</v>
      </c>
      <c r="I162" s="103">
        <v>18.23</v>
      </c>
      <c r="J162" s="103">
        <v>8.02</v>
      </c>
    </row>
    <row r="163" spans="1:10" ht="25.5" customHeight="1" x14ac:dyDescent="0.25">
      <c r="A163" s="99" t="s">
        <v>465</v>
      </c>
      <c r="B163" s="100" t="s">
        <v>509</v>
      </c>
      <c r="C163" s="99" t="s">
        <v>18</v>
      </c>
      <c r="D163" s="99" t="s">
        <v>510</v>
      </c>
      <c r="E163" s="187" t="s">
        <v>464</v>
      </c>
      <c r="F163" s="187"/>
      <c r="G163" s="101" t="s">
        <v>20</v>
      </c>
      <c r="H163" s="102">
        <v>0.44</v>
      </c>
      <c r="I163" s="103">
        <v>14.85</v>
      </c>
      <c r="J163" s="103">
        <v>6.53</v>
      </c>
    </row>
    <row r="164" spans="1:10" ht="25.5" customHeight="1" x14ac:dyDescent="0.25">
      <c r="A164" s="99" t="s">
        <v>468</v>
      </c>
      <c r="B164" s="100" t="s">
        <v>604</v>
      </c>
      <c r="C164" s="99" t="s">
        <v>18</v>
      </c>
      <c r="D164" s="99" t="s">
        <v>605</v>
      </c>
      <c r="E164" s="187" t="s">
        <v>491</v>
      </c>
      <c r="F164" s="187"/>
      <c r="G164" s="101" t="s">
        <v>51</v>
      </c>
      <c r="H164" s="102">
        <v>2.3E-3</v>
      </c>
      <c r="I164" s="103">
        <v>60</v>
      </c>
      <c r="J164" s="103">
        <v>0.13</v>
      </c>
    </row>
    <row r="165" spans="1:10" ht="25.5" customHeight="1" x14ac:dyDescent="0.25">
      <c r="A165" s="99" t="s">
        <v>468</v>
      </c>
      <c r="B165" s="100" t="s">
        <v>606</v>
      </c>
      <c r="C165" s="99" t="s">
        <v>18</v>
      </c>
      <c r="D165" s="99" t="s">
        <v>607</v>
      </c>
      <c r="E165" s="187" t="s">
        <v>491</v>
      </c>
      <c r="F165" s="187"/>
      <c r="G165" s="101" t="s">
        <v>86</v>
      </c>
      <c r="H165" s="102">
        <v>1</v>
      </c>
      <c r="I165" s="103">
        <v>2.39</v>
      </c>
      <c r="J165" s="103">
        <v>2.39</v>
      </c>
    </row>
    <row r="166" spans="1:10" ht="15.75" customHeight="1" x14ac:dyDescent="0.25">
      <c r="A166" s="99" t="s">
        <v>468</v>
      </c>
      <c r="B166" s="100" t="s">
        <v>577</v>
      </c>
      <c r="C166" s="99" t="s">
        <v>18</v>
      </c>
      <c r="D166" s="99" t="s">
        <v>578</v>
      </c>
      <c r="E166" s="187" t="s">
        <v>491</v>
      </c>
      <c r="F166" s="187"/>
      <c r="G166" s="101" t="s">
        <v>86</v>
      </c>
      <c r="H166" s="102">
        <v>1</v>
      </c>
      <c r="I166" s="103">
        <v>0.72</v>
      </c>
      <c r="J166" s="103">
        <v>0.72</v>
      </c>
    </row>
    <row r="167" spans="1:10" x14ac:dyDescent="0.25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</row>
    <row r="168" spans="1:10" x14ac:dyDescent="0.25">
      <c r="A168" s="86" t="s">
        <v>94</v>
      </c>
      <c r="B168" s="86"/>
      <c r="C168" s="86"/>
      <c r="D168" s="86" t="s">
        <v>95</v>
      </c>
      <c r="E168" s="86"/>
      <c r="F168" s="184"/>
      <c r="G168" s="184"/>
      <c r="H168" s="87"/>
      <c r="I168" s="88"/>
      <c r="J168" s="107">
        <v>25557.06</v>
      </c>
    </row>
    <row r="169" spans="1:10" ht="30" customHeight="1" x14ac:dyDescent="0.25">
      <c r="A169" s="90" t="s">
        <v>96</v>
      </c>
      <c r="B169" s="91" t="s">
        <v>4</v>
      </c>
      <c r="C169" s="90" t="s">
        <v>5</v>
      </c>
      <c r="D169" s="90" t="s">
        <v>6</v>
      </c>
      <c r="E169" s="185" t="s">
        <v>462</v>
      </c>
      <c r="F169" s="185"/>
      <c r="G169" s="92" t="s">
        <v>7</v>
      </c>
      <c r="H169" s="91" t="s">
        <v>8</v>
      </c>
      <c r="I169" s="91" t="s">
        <v>9</v>
      </c>
      <c r="J169" s="93" t="s">
        <v>10</v>
      </c>
    </row>
    <row r="170" spans="1:10" ht="38.25" customHeight="1" x14ac:dyDescent="0.25">
      <c r="A170" s="94" t="s">
        <v>463</v>
      </c>
      <c r="B170" s="95" t="s">
        <v>97</v>
      </c>
      <c r="C170" s="94" t="s">
        <v>18</v>
      </c>
      <c r="D170" s="94" t="s">
        <v>98</v>
      </c>
      <c r="E170" s="186" t="s">
        <v>608</v>
      </c>
      <c r="F170" s="186"/>
      <c r="G170" s="96" t="s">
        <v>38</v>
      </c>
      <c r="H170" s="97">
        <v>1</v>
      </c>
      <c r="I170" s="98">
        <v>64.13</v>
      </c>
      <c r="J170" s="98">
        <v>64.13</v>
      </c>
    </row>
    <row r="171" spans="1:10" ht="51" customHeight="1" x14ac:dyDescent="0.25">
      <c r="A171" s="99" t="s">
        <v>465</v>
      </c>
      <c r="B171" s="100" t="s">
        <v>609</v>
      </c>
      <c r="C171" s="99" t="s">
        <v>18</v>
      </c>
      <c r="D171" s="99" t="s">
        <v>610</v>
      </c>
      <c r="E171" s="187" t="s">
        <v>608</v>
      </c>
      <c r="F171" s="187"/>
      <c r="G171" s="101" t="s">
        <v>38</v>
      </c>
      <c r="H171" s="102">
        <v>9.9199999999999997E-2</v>
      </c>
      <c r="I171" s="103">
        <v>67.099999999999994</v>
      </c>
      <c r="J171" s="103">
        <v>6.65</v>
      </c>
    </row>
    <row r="172" spans="1:10" ht="51" customHeight="1" x14ac:dyDescent="0.25">
      <c r="A172" s="99" t="s">
        <v>465</v>
      </c>
      <c r="B172" s="100" t="s">
        <v>611</v>
      </c>
      <c r="C172" s="99" t="s">
        <v>18</v>
      </c>
      <c r="D172" s="99" t="s">
        <v>612</v>
      </c>
      <c r="E172" s="187" t="s">
        <v>608</v>
      </c>
      <c r="F172" s="187"/>
      <c r="G172" s="101" t="s">
        <v>38</v>
      </c>
      <c r="H172" s="102">
        <v>0.35399999999999998</v>
      </c>
      <c r="I172" s="103">
        <v>58.18</v>
      </c>
      <c r="J172" s="103">
        <v>20.59</v>
      </c>
    </row>
    <row r="173" spans="1:10" ht="51" customHeight="1" x14ac:dyDescent="0.25">
      <c r="A173" s="99" t="s">
        <v>465</v>
      </c>
      <c r="B173" s="100" t="s">
        <v>613</v>
      </c>
      <c r="C173" s="99" t="s">
        <v>18</v>
      </c>
      <c r="D173" s="99" t="s">
        <v>614</v>
      </c>
      <c r="E173" s="187" t="s">
        <v>608</v>
      </c>
      <c r="F173" s="187"/>
      <c r="G173" s="101" t="s">
        <v>38</v>
      </c>
      <c r="H173" s="102">
        <v>0.20780000000000001</v>
      </c>
      <c r="I173" s="103">
        <v>74.78</v>
      </c>
      <c r="J173" s="103">
        <v>15.53</v>
      </c>
    </row>
    <row r="174" spans="1:10" ht="51.75" customHeight="1" x14ac:dyDescent="0.25">
      <c r="A174" s="99" t="s">
        <v>465</v>
      </c>
      <c r="B174" s="100" t="s">
        <v>615</v>
      </c>
      <c r="C174" s="99" t="s">
        <v>18</v>
      </c>
      <c r="D174" s="99" t="s">
        <v>616</v>
      </c>
      <c r="E174" s="187" t="s">
        <v>608</v>
      </c>
      <c r="F174" s="187"/>
      <c r="G174" s="101" t="s">
        <v>38</v>
      </c>
      <c r="H174" s="102">
        <v>0.33900000000000002</v>
      </c>
      <c r="I174" s="103">
        <v>63.02</v>
      </c>
      <c r="J174" s="103">
        <v>21.36</v>
      </c>
    </row>
    <row r="175" spans="1:10" x14ac:dyDescent="0.25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</row>
    <row r="176" spans="1:10" ht="30" customHeight="1" x14ac:dyDescent="0.25">
      <c r="A176" s="90" t="s">
        <v>99</v>
      </c>
      <c r="B176" s="91" t="s">
        <v>4</v>
      </c>
      <c r="C176" s="90" t="s">
        <v>5</v>
      </c>
      <c r="D176" s="90" t="s">
        <v>6</v>
      </c>
      <c r="E176" s="185" t="s">
        <v>462</v>
      </c>
      <c r="F176" s="185"/>
      <c r="G176" s="92" t="s">
        <v>7</v>
      </c>
      <c r="H176" s="91" t="s">
        <v>8</v>
      </c>
      <c r="I176" s="91" t="s">
        <v>9</v>
      </c>
      <c r="J176" s="91" t="s">
        <v>10</v>
      </c>
    </row>
    <row r="177" spans="1:10" ht="38.25" customHeight="1" x14ac:dyDescent="0.25">
      <c r="A177" s="94" t="s">
        <v>463</v>
      </c>
      <c r="B177" s="95" t="s">
        <v>100</v>
      </c>
      <c r="C177" s="94" t="s">
        <v>18</v>
      </c>
      <c r="D177" s="94" t="s">
        <v>101</v>
      </c>
      <c r="E177" s="186" t="s">
        <v>608</v>
      </c>
      <c r="F177" s="186"/>
      <c r="G177" s="96" t="s">
        <v>38</v>
      </c>
      <c r="H177" s="97">
        <v>1</v>
      </c>
      <c r="I177" s="98">
        <v>111.13</v>
      </c>
      <c r="J177" s="98">
        <v>111.13</v>
      </c>
    </row>
    <row r="178" spans="1:10" ht="25.5" customHeight="1" x14ac:dyDescent="0.25">
      <c r="A178" s="99" t="s">
        <v>465</v>
      </c>
      <c r="B178" s="100" t="s">
        <v>617</v>
      </c>
      <c r="C178" s="99" t="s">
        <v>18</v>
      </c>
      <c r="D178" s="99" t="s">
        <v>618</v>
      </c>
      <c r="E178" s="187" t="s">
        <v>464</v>
      </c>
      <c r="F178" s="187"/>
      <c r="G178" s="101" t="s">
        <v>20</v>
      </c>
      <c r="H178" s="102">
        <v>0.83560000000000001</v>
      </c>
      <c r="I178" s="103">
        <v>21.89</v>
      </c>
      <c r="J178" s="103">
        <v>18.29</v>
      </c>
    </row>
    <row r="179" spans="1:10" ht="25.5" customHeight="1" x14ac:dyDescent="0.25">
      <c r="A179" s="99" t="s">
        <v>465</v>
      </c>
      <c r="B179" s="100" t="s">
        <v>509</v>
      </c>
      <c r="C179" s="99" t="s">
        <v>18</v>
      </c>
      <c r="D179" s="99" t="s">
        <v>510</v>
      </c>
      <c r="E179" s="187" t="s">
        <v>464</v>
      </c>
      <c r="F179" s="187"/>
      <c r="G179" s="101" t="s">
        <v>20</v>
      </c>
      <c r="H179" s="102">
        <v>0.2089</v>
      </c>
      <c r="I179" s="103">
        <v>14.85</v>
      </c>
      <c r="J179" s="103">
        <v>3.1</v>
      </c>
    </row>
    <row r="180" spans="1:10" ht="25.5" customHeight="1" x14ac:dyDescent="0.25">
      <c r="A180" s="99" t="s">
        <v>468</v>
      </c>
      <c r="B180" s="100" t="s">
        <v>619</v>
      </c>
      <c r="C180" s="99" t="s">
        <v>18</v>
      </c>
      <c r="D180" s="99" t="s">
        <v>620</v>
      </c>
      <c r="E180" s="187" t="s">
        <v>491</v>
      </c>
      <c r="F180" s="187"/>
      <c r="G180" s="101" t="s">
        <v>38</v>
      </c>
      <c r="H180" s="102">
        <v>2.1059999999999999</v>
      </c>
      <c r="I180" s="103">
        <v>19.97</v>
      </c>
      <c r="J180" s="103">
        <v>42.05</v>
      </c>
    </row>
    <row r="181" spans="1:10" ht="25.5" customHeight="1" x14ac:dyDescent="0.25">
      <c r="A181" s="99" t="s">
        <v>468</v>
      </c>
      <c r="B181" s="100" t="s">
        <v>621</v>
      </c>
      <c r="C181" s="99" t="s">
        <v>18</v>
      </c>
      <c r="D181" s="99" t="s">
        <v>622</v>
      </c>
      <c r="E181" s="187" t="s">
        <v>491</v>
      </c>
      <c r="F181" s="187"/>
      <c r="G181" s="101" t="s">
        <v>93</v>
      </c>
      <c r="H181" s="102">
        <v>2.5026999999999999</v>
      </c>
      <c r="I181" s="103">
        <v>0.23</v>
      </c>
      <c r="J181" s="103">
        <v>0.56999999999999995</v>
      </c>
    </row>
    <row r="182" spans="1:10" ht="25.5" customHeight="1" x14ac:dyDescent="0.25">
      <c r="A182" s="99" t="s">
        <v>468</v>
      </c>
      <c r="B182" s="100" t="s">
        <v>623</v>
      </c>
      <c r="C182" s="99" t="s">
        <v>18</v>
      </c>
      <c r="D182" s="99" t="s">
        <v>624</v>
      </c>
      <c r="E182" s="187" t="s">
        <v>491</v>
      </c>
      <c r="F182" s="187"/>
      <c r="G182" s="101" t="s">
        <v>93</v>
      </c>
      <c r="H182" s="102">
        <v>1.5851</v>
      </c>
      <c r="I182" s="103">
        <v>2.96</v>
      </c>
      <c r="J182" s="103">
        <v>4.6900000000000004</v>
      </c>
    </row>
    <row r="183" spans="1:10" ht="38.25" customHeight="1" x14ac:dyDescent="0.25">
      <c r="A183" s="99" t="s">
        <v>468</v>
      </c>
      <c r="B183" s="100" t="s">
        <v>625</v>
      </c>
      <c r="C183" s="99" t="s">
        <v>18</v>
      </c>
      <c r="D183" s="99" t="s">
        <v>626</v>
      </c>
      <c r="E183" s="187" t="s">
        <v>474</v>
      </c>
      <c r="F183" s="187"/>
      <c r="G183" s="101" t="s">
        <v>86</v>
      </c>
      <c r="H183" s="102">
        <v>1.0327</v>
      </c>
      <c r="I183" s="103">
        <v>3.97</v>
      </c>
      <c r="J183" s="103">
        <v>4.09</v>
      </c>
    </row>
    <row r="184" spans="1:10" ht="25.5" customHeight="1" x14ac:dyDescent="0.25">
      <c r="A184" s="99" t="s">
        <v>468</v>
      </c>
      <c r="B184" s="100" t="s">
        <v>627</v>
      </c>
      <c r="C184" s="99" t="s">
        <v>18</v>
      </c>
      <c r="D184" s="99" t="s">
        <v>628</v>
      </c>
      <c r="E184" s="187" t="s">
        <v>491</v>
      </c>
      <c r="F184" s="187"/>
      <c r="G184" s="101" t="s">
        <v>42</v>
      </c>
      <c r="H184" s="102">
        <v>20.0077</v>
      </c>
      <c r="I184" s="103">
        <v>0.06</v>
      </c>
      <c r="J184" s="103">
        <v>1.2</v>
      </c>
    </row>
    <row r="185" spans="1:10" ht="25.5" customHeight="1" x14ac:dyDescent="0.25">
      <c r="A185" s="99" t="s">
        <v>468</v>
      </c>
      <c r="B185" s="100" t="s">
        <v>629</v>
      </c>
      <c r="C185" s="99" t="s">
        <v>18</v>
      </c>
      <c r="D185" s="99" t="s">
        <v>630</v>
      </c>
      <c r="E185" s="187" t="s">
        <v>491</v>
      </c>
      <c r="F185" s="187"/>
      <c r="G185" s="101" t="s">
        <v>42</v>
      </c>
      <c r="H185" s="102">
        <v>0.91490000000000005</v>
      </c>
      <c r="I185" s="103">
        <v>0.15</v>
      </c>
      <c r="J185" s="103">
        <v>0.13</v>
      </c>
    </row>
    <row r="186" spans="1:10" ht="25.5" customHeight="1" x14ac:dyDescent="0.25">
      <c r="A186" s="99" t="s">
        <v>468</v>
      </c>
      <c r="B186" s="100" t="s">
        <v>631</v>
      </c>
      <c r="C186" s="99" t="s">
        <v>18</v>
      </c>
      <c r="D186" s="99" t="s">
        <v>632</v>
      </c>
      <c r="E186" s="187" t="s">
        <v>491</v>
      </c>
      <c r="F186" s="187"/>
      <c r="G186" s="101" t="s">
        <v>93</v>
      </c>
      <c r="H186" s="102">
        <v>1.8187</v>
      </c>
      <c r="I186" s="103">
        <v>4.13</v>
      </c>
      <c r="J186" s="103">
        <v>7.51</v>
      </c>
    </row>
    <row r="187" spans="1:10" ht="25.5" customHeight="1" x14ac:dyDescent="0.25">
      <c r="A187" s="99" t="s">
        <v>468</v>
      </c>
      <c r="B187" s="100" t="s">
        <v>633</v>
      </c>
      <c r="C187" s="99" t="s">
        <v>18</v>
      </c>
      <c r="D187" s="99" t="s">
        <v>634</v>
      </c>
      <c r="E187" s="187" t="s">
        <v>491</v>
      </c>
      <c r="F187" s="187"/>
      <c r="G187" s="101" t="s">
        <v>93</v>
      </c>
      <c r="H187" s="102">
        <v>5.7999000000000001</v>
      </c>
      <c r="I187" s="103">
        <v>4.6900000000000004</v>
      </c>
      <c r="J187" s="103">
        <v>27.2</v>
      </c>
    </row>
    <row r="188" spans="1:10" ht="26.25" customHeight="1" x14ac:dyDescent="0.25">
      <c r="A188" s="99" t="s">
        <v>468</v>
      </c>
      <c r="B188" s="100" t="s">
        <v>635</v>
      </c>
      <c r="C188" s="99" t="s">
        <v>18</v>
      </c>
      <c r="D188" s="99" t="s">
        <v>636</v>
      </c>
      <c r="E188" s="187" t="s">
        <v>491</v>
      </c>
      <c r="F188" s="187"/>
      <c r="G188" s="101" t="s">
        <v>637</v>
      </c>
      <c r="H188" s="102">
        <v>5.8099999999999999E-2</v>
      </c>
      <c r="I188" s="103">
        <v>39.700000000000003</v>
      </c>
      <c r="J188" s="103">
        <v>2.2999999999999998</v>
      </c>
    </row>
    <row r="189" spans="1:10" x14ac:dyDescent="0.25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</row>
    <row r="190" spans="1:10" x14ac:dyDescent="0.25">
      <c r="A190" s="86" t="s">
        <v>102</v>
      </c>
      <c r="B190" s="86"/>
      <c r="C190" s="86"/>
      <c r="D190" s="86" t="s">
        <v>103</v>
      </c>
      <c r="E190" s="86"/>
      <c r="F190" s="184"/>
      <c r="G190" s="184"/>
      <c r="H190" s="87"/>
      <c r="I190" s="86"/>
      <c r="J190" s="51">
        <v>33785.480000000003</v>
      </c>
    </row>
    <row r="191" spans="1:10" ht="30" customHeight="1" x14ac:dyDescent="0.25">
      <c r="A191" s="90" t="s">
        <v>104</v>
      </c>
      <c r="B191" s="91" t="s">
        <v>4</v>
      </c>
      <c r="C191" s="90" t="s">
        <v>5</v>
      </c>
      <c r="D191" s="90" t="s">
        <v>6</v>
      </c>
      <c r="E191" s="185" t="s">
        <v>462</v>
      </c>
      <c r="F191" s="185"/>
      <c r="G191" s="92" t="s">
        <v>7</v>
      </c>
      <c r="H191" s="91" t="s">
        <v>8</v>
      </c>
      <c r="I191" s="91" t="s">
        <v>9</v>
      </c>
      <c r="J191" s="91" t="s">
        <v>10</v>
      </c>
    </row>
    <row r="192" spans="1:10" ht="25.5" customHeight="1" x14ac:dyDescent="0.25">
      <c r="A192" s="94" t="s">
        <v>463</v>
      </c>
      <c r="B192" s="95" t="s">
        <v>105</v>
      </c>
      <c r="C192" s="94" t="s">
        <v>30</v>
      </c>
      <c r="D192" s="94" t="s">
        <v>106</v>
      </c>
      <c r="E192" s="186" t="s">
        <v>638</v>
      </c>
      <c r="F192" s="186"/>
      <c r="G192" s="96" t="s">
        <v>55</v>
      </c>
      <c r="H192" s="97">
        <v>1</v>
      </c>
      <c r="I192" s="98">
        <v>699.25</v>
      </c>
      <c r="J192" s="98">
        <v>699.25</v>
      </c>
    </row>
    <row r="193" spans="1:10" ht="25.5" customHeight="1" x14ac:dyDescent="0.25">
      <c r="A193" s="99" t="s">
        <v>465</v>
      </c>
      <c r="B193" s="100" t="s">
        <v>509</v>
      </c>
      <c r="C193" s="99" t="s">
        <v>18</v>
      </c>
      <c r="D193" s="99" t="s">
        <v>510</v>
      </c>
      <c r="E193" s="187" t="s">
        <v>464</v>
      </c>
      <c r="F193" s="187"/>
      <c r="G193" s="101" t="s">
        <v>20</v>
      </c>
      <c r="H193" s="102">
        <v>0.5</v>
      </c>
      <c r="I193" s="103">
        <v>14.85</v>
      </c>
      <c r="J193" s="103">
        <v>7.42</v>
      </c>
    </row>
    <row r="194" spans="1:10" ht="25.5" customHeight="1" x14ac:dyDescent="0.25">
      <c r="A194" s="99" t="s">
        <v>465</v>
      </c>
      <c r="B194" s="100" t="s">
        <v>639</v>
      </c>
      <c r="C194" s="99" t="s">
        <v>18</v>
      </c>
      <c r="D194" s="99" t="s">
        <v>640</v>
      </c>
      <c r="E194" s="187" t="s">
        <v>464</v>
      </c>
      <c r="F194" s="187"/>
      <c r="G194" s="101" t="s">
        <v>20</v>
      </c>
      <c r="H194" s="102">
        <v>0.5</v>
      </c>
      <c r="I194" s="103">
        <v>19.850000000000001</v>
      </c>
      <c r="J194" s="103">
        <v>9.92</v>
      </c>
    </row>
    <row r="195" spans="1:10" ht="15" customHeight="1" x14ac:dyDescent="0.25">
      <c r="A195" s="99" t="s">
        <v>468</v>
      </c>
      <c r="B195" s="100" t="s">
        <v>641</v>
      </c>
      <c r="C195" s="99" t="s">
        <v>18</v>
      </c>
      <c r="D195" s="99" t="s">
        <v>642</v>
      </c>
      <c r="E195" s="187" t="s">
        <v>491</v>
      </c>
      <c r="F195" s="187"/>
      <c r="G195" s="101" t="s">
        <v>86</v>
      </c>
      <c r="H195" s="102">
        <v>1.5</v>
      </c>
      <c r="I195" s="103">
        <v>10.17</v>
      </c>
      <c r="J195" s="103">
        <v>15.25</v>
      </c>
    </row>
    <row r="196" spans="1:10" ht="26.25" customHeight="1" x14ac:dyDescent="0.25">
      <c r="A196" s="99" t="s">
        <v>468</v>
      </c>
      <c r="B196" s="100" t="s">
        <v>643</v>
      </c>
      <c r="C196" s="99" t="s">
        <v>18</v>
      </c>
      <c r="D196" s="99" t="s">
        <v>644</v>
      </c>
      <c r="E196" s="187" t="s">
        <v>491</v>
      </c>
      <c r="F196" s="187"/>
      <c r="G196" s="101" t="s">
        <v>38</v>
      </c>
      <c r="H196" s="102">
        <v>1</v>
      </c>
      <c r="I196" s="103">
        <v>666.66</v>
      </c>
      <c r="J196" s="103">
        <v>666.66</v>
      </c>
    </row>
    <row r="197" spans="1:10" x14ac:dyDescent="0.25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</row>
    <row r="198" spans="1:10" ht="30" customHeight="1" x14ac:dyDescent="0.25">
      <c r="A198" s="90" t="s">
        <v>107</v>
      </c>
      <c r="B198" s="91" t="s">
        <v>4</v>
      </c>
      <c r="C198" s="90" t="s">
        <v>5</v>
      </c>
      <c r="D198" s="90" t="s">
        <v>6</v>
      </c>
      <c r="E198" s="185" t="s">
        <v>462</v>
      </c>
      <c r="F198" s="185"/>
      <c r="G198" s="92" t="s">
        <v>7</v>
      </c>
      <c r="H198" s="91" t="s">
        <v>8</v>
      </c>
      <c r="I198" s="91" t="s">
        <v>9</v>
      </c>
      <c r="J198" s="91" t="s">
        <v>10</v>
      </c>
    </row>
    <row r="199" spans="1:10" ht="25.5" customHeight="1" x14ac:dyDescent="0.25">
      <c r="A199" s="94" t="s">
        <v>463</v>
      </c>
      <c r="B199" s="95" t="s">
        <v>108</v>
      </c>
      <c r="C199" s="94" t="s">
        <v>18</v>
      </c>
      <c r="D199" s="94" t="s">
        <v>109</v>
      </c>
      <c r="E199" s="186" t="s">
        <v>645</v>
      </c>
      <c r="F199" s="186"/>
      <c r="G199" s="96" t="s">
        <v>38</v>
      </c>
      <c r="H199" s="97">
        <v>1</v>
      </c>
      <c r="I199" s="98">
        <v>406.5</v>
      </c>
      <c r="J199" s="98">
        <v>406.5</v>
      </c>
    </row>
    <row r="200" spans="1:10" ht="25.5" customHeight="1" x14ac:dyDescent="0.25">
      <c r="A200" s="99" t="s">
        <v>465</v>
      </c>
      <c r="B200" s="100" t="s">
        <v>542</v>
      </c>
      <c r="C200" s="99" t="s">
        <v>18</v>
      </c>
      <c r="D200" s="99" t="s">
        <v>543</v>
      </c>
      <c r="E200" s="187" t="s">
        <v>464</v>
      </c>
      <c r="F200" s="187"/>
      <c r="G200" s="101" t="s">
        <v>20</v>
      </c>
      <c r="H200" s="102">
        <v>2.9489999999999998</v>
      </c>
      <c r="I200" s="103">
        <v>18.23</v>
      </c>
      <c r="J200" s="103">
        <v>53.76</v>
      </c>
    </row>
    <row r="201" spans="1:10" ht="25.5" customHeight="1" x14ac:dyDescent="0.25">
      <c r="A201" s="99" t="s">
        <v>465</v>
      </c>
      <c r="B201" s="100" t="s">
        <v>509</v>
      </c>
      <c r="C201" s="99" t="s">
        <v>18</v>
      </c>
      <c r="D201" s="99" t="s">
        <v>510</v>
      </c>
      <c r="E201" s="187" t="s">
        <v>464</v>
      </c>
      <c r="F201" s="187"/>
      <c r="G201" s="101" t="s">
        <v>20</v>
      </c>
      <c r="H201" s="102">
        <v>1.474</v>
      </c>
      <c r="I201" s="103">
        <v>14.85</v>
      </c>
      <c r="J201" s="103">
        <v>21.88</v>
      </c>
    </row>
    <row r="202" spans="1:10" ht="25.5" customHeight="1" x14ac:dyDescent="0.25">
      <c r="A202" s="99" t="s">
        <v>468</v>
      </c>
      <c r="B202" s="100" t="s">
        <v>646</v>
      </c>
      <c r="C202" s="99" t="s">
        <v>18</v>
      </c>
      <c r="D202" s="99" t="s">
        <v>647</v>
      </c>
      <c r="E202" s="187" t="s">
        <v>491</v>
      </c>
      <c r="F202" s="187"/>
      <c r="G202" s="101" t="s">
        <v>42</v>
      </c>
      <c r="H202" s="102">
        <v>24.4</v>
      </c>
      <c r="I202" s="103">
        <v>0.2</v>
      </c>
      <c r="J202" s="103">
        <v>4.88</v>
      </c>
    </row>
    <row r="203" spans="1:10" ht="25.5" customHeight="1" x14ac:dyDescent="0.25">
      <c r="A203" s="99" t="s">
        <v>468</v>
      </c>
      <c r="B203" s="100" t="s">
        <v>648</v>
      </c>
      <c r="C203" s="99" t="s">
        <v>18</v>
      </c>
      <c r="D203" s="99" t="s">
        <v>649</v>
      </c>
      <c r="E203" s="187" t="s">
        <v>491</v>
      </c>
      <c r="F203" s="187"/>
      <c r="G203" s="101" t="s">
        <v>38</v>
      </c>
      <c r="H203" s="102">
        <v>1.0001</v>
      </c>
      <c r="I203" s="103">
        <v>311.18</v>
      </c>
      <c r="J203" s="103">
        <v>311.20999999999998</v>
      </c>
    </row>
    <row r="204" spans="1:10" ht="26.25" customHeight="1" x14ac:dyDescent="0.25">
      <c r="A204" s="99" t="s">
        <v>468</v>
      </c>
      <c r="B204" s="100" t="s">
        <v>650</v>
      </c>
      <c r="C204" s="99" t="s">
        <v>18</v>
      </c>
      <c r="D204" s="99" t="s">
        <v>651</v>
      </c>
      <c r="E204" s="187" t="s">
        <v>491</v>
      </c>
      <c r="F204" s="187"/>
      <c r="G204" s="101" t="s">
        <v>652</v>
      </c>
      <c r="H204" s="102">
        <v>0.59030000000000005</v>
      </c>
      <c r="I204" s="103">
        <v>25.03</v>
      </c>
      <c r="J204" s="103">
        <v>14.77</v>
      </c>
    </row>
    <row r="205" spans="1:10" x14ac:dyDescent="0.25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</row>
    <row r="206" spans="1:10" ht="30" customHeight="1" x14ac:dyDescent="0.25">
      <c r="A206" s="90" t="s">
        <v>110</v>
      </c>
      <c r="B206" s="91" t="s">
        <v>4</v>
      </c>
      <c r="C206" s="90" t="s">
        <v>5</v>
      </c>
      <c r="D206" s="90" t="s">
        <v>6</v>
      </c>
      <c r="E206" s="185" t="s">
        <v>462</v>
      </c>
      <c r="F206" s="185"/>
      <c r="G206" s="92" t="s">
        <v>7</v>
      </c>
      <c r="H206" s="91" t="s">
        <v>8</v>
      </c>
      <c r="I206" s="91" t="s">
        <v>9</v>
      </c>
      <c r="J206" s="91" t="s">
        <v>10</v>
      </c>
    </row>
    <row r="207" spans="1:10" ht="51" customHeight="1" x14ac:dyDescent="0.25">
      <c r="A207" s="94" t="s">
        <v>463</v>
      </c>
      <c r="B207" s="95" t="s">
        <v>111</v>
      </c>
      <c r="C207" s="94" t="s">
        <v>18</v>
      </c>
      <c r="D207" s="94" t="s">
        <v>112</v>
      </c>
      <c r="E207" s="186" t="s">
        <v>645</v>
      </c>
      <c r="F207" s="186"/>
      <c r="G207" s="96" t="s">
        <v>42</v>
      </c>
      <c r="H207" s="97">
        <v>1</v>
      </c>
      <c r="I207" s="98">
        <v>546.54999999999995</v>
      </c>
      <c r="J207" s="98">
        <v>546.54999999999995</v>
      </c>
    </row>
    <row r="208" spans="1:10" ht="25.5" customHeight="1" x14ac:dyDescent="0.25">
      <c r="A208" s="99" t="s">
        <v>465</v>
      </c>
      <c r="B208" s="100" t="s">
        <v>653</v>
      </c>
      <c r="C208" s="99" t="s">
        <v>18</v>
      </c>
      <c r="D208" s="99" t="s">
        <v>654</v>
      </c>
      <c r="E208" s="187" t="s">
        <v>645</v>
      </c>
      <c r="F208" s="187"/>
      <c r="G208" s="101" t="s">
        <v>42</v>
      </c>
      <c r="H208" s="102">
        <v>1</v>
      </c>
      <c r="I208" s="103">
        <v>261.88</v>
      </c>
      <c r="J208" s="103">
        <v>261.88</v>
      </c>
    </row>
    <row r="209" spans="1:10" ht="38.25" customHeight="1" x14ac:dyDescent="0.25">
      <c r="A209" s="99" t="s">
        <v>465</v>
      </c>
      <c r="B209" s="100" t="s">
        <v>655</v>
      </c>
      <c r="C209" s="99" t="s">
        <v>18</v>
      </c>
      <c r="D209" s="99" t="s">
        <v>656</v>
      </c>
      <c r="E209" s="187" t="s">
        <v>645</v>
      </c>
      <c r="F209" s="187"/>
      <c r="G209" s="101" t="s">
        <v>42</v>
      </c>
      <c r="H209" s="102">
        <v>1</v>
      </c>
      <c r="I209" s="103">
        <v>181.31</v>
      </c>
      <c r="J209" s="103">
        <v>181.31</v>
      </c>
    </row>
    <row r="210" spans="1:10" ht="25.5" customHeight="1" x14ac:dyDescent="0.25">
      <c r="A210" s="99" t="s">
        <v>465</v>
      </c>
      <c r="B210" s="100" t="s">
        <v>657</v>
      </c>
      <c r="C210" s="99" t="s">
        <v>18</v>
      </c>
      <c r="D210" s="99" t="s">
        <v>658</v>
      </c>
      <c r="E210" s="187" t="s">
        <v>645</v>
      </c>
      <c r="F210" s="187"/>
      <c r="G210" s="101" t="s">
        <v>42</v>
      </c>
      <c r="H210" s="102">
        <v>1</v>
      </c>
      <c r="I210" s="103">
        <v>69.56</v>
      </c>
      <c r="J210" s="103">
        <v>69.56</v>
      </c>
    </row>
    <row r="211" spans="1:10" ht="25.5" customHeight="1" x14ac:dyDescent="0.25">
      <c r="A211" s="99" t="s">
        <v>465</v>
      </c>
      <c r="B211" s="100" t="s">
        <v>659</v>
      </c>
      <c r="C211" s="99" t="s">
        <v>18</v>
      </c>
      <c r="D211" s="99" t="s">
        <v>660</v>
      </c>
      <c r="E211" s="187" t="s">
        <v>645</v>
      </c>
      <c r="F211" s="187"/>
      <c r="G211" s="101" t="s">
        <v>93</v>
      </c>
      <c r="H211" s="102">
        <v>10</v>
      </c>
      <c r="I211" s="103">
        <v>3.38</v>
      </c>
      <c r="J211" s="103">
        <v>33.799999999999997</v>
      </c>
    </row>
    <row r="212" spans="1:10" x14ac:dyDescent="0.25">
      <c r="A212" s="104"/>
      <c r="B212" s="104"/>
      <c r="C212" s="104"/>
      <c r="D212" s="104"/>
      <c r="E212" s="104"/>
      <c r="F212" s="104"/>
      <c r="G212" s="104"/>
      <c r="H212" s="104"/>
      <c r="I212" s="104"/>
      <c r="J212" s="104"/>
    </row>
    <row r="213" spans="1:10" ht="30" customHeight="1" x14ac:dyDescent="0.25">
      <c r="A213" s="90" t="s">
        <v>113</v>
      </c>
      <c r="B213" s="91" t="s">
        <v>4</v>
      </c>
      <c r="C213" s="90" t="s">
        <v>5</v>
      </c>
      <c r="D213" s="90" t="s">
        <v>6</v>
      </c>
      <c r="E213" s="185" t="s">
        <v>462</v>
      </c>
      <c r="F213" s="185"/>
      <c r="G213" s="92" t="s">
        <v>7</v>
      </c>
      <c r="H213" s="91" t="s">
        <v>8</v>
      </c>
      <c r="I213" s="91" t="s">
        <v>9</v>
      </c>
      <c r="J213" s="91" t="s">
        <v>10</v>
      </c>
    </row>
    <row r="214" spans="1:10" ht="25.5" customHeight="1" x14ac:dyDescent="0.25">
      <c r="A214" s="94" t="s">
        <v>463</v>
      </c>
      <c r="B214" s="95" t="s">
        <v>114</v>
      </c>
      <c r="C214" s="94" t="s">
        <v>18</v>
      </c>
      <c r="D214" s="94" t="s">
        <v>115</v>
      </c>
      <c r="E214" s="186" t="s">
        <v>645</v>
      </c>
      <c r="F214" s="186"/>
      <c r="G214" s="96" t="s">
        <v>42</v>
      </c>
      <c r="H214" s="97">
        <v>1</v>
      </c>
      <c r="I214" s="98">
        <v>2023.12</v>
      </c>
      <c r="J214" s="98">
        <v>2023.12</v>
      </c>
    </row>
    <row r="215" spans="1:10" ht="25.5" customHeight="1" x14ac:dyDescent="0.25">
      <c r="A215" s="99" t="s">
        <v>465</v>
      </c>
      <c r="B215" s="100" t="s">
        <v>639</v>
      </c>
      <c r="C215" s="99" t="s">
        <v>18</v>
      </c>
      <c r="D215" s="99" t="s">
        <v>640</v>
      </c>
      <c r="E215" s="187" t="s">
        <v>464</v>
      </c>
      <c r="F215" s="187"/>
      <c r="G215" s="101" t="s">
        <v>20</v>
      </c>
      <c r="H215" s="102">
        <v>0.3</v>
      </c>
      <c r="I215" s="103">
        <v>19.850000000000001</v>
      </c>
      <c r="J215" s="103">
        <v>5.95</v>
      </c>
    </row>
    <row r="216" spans="1:10" ht="38.25" customHeight="1" x14ac:dyDescent="0.25">
      <c r="A216" s="99" t="s">
        <v>468</v>
      </c>
      <c r="B216" s="100" t="s">
        <v>661</v>
      </c>
      <c r="C216" s="99" t="s">
        <v>18</v>
      </c>
      <c r="D216" s="99" t="s">
        <v>662</v>
      </c>
      <c r="E216" s="187" t="s">
        <v>491</v>
      </c>
      <c r="F216" s="187"/>
      <c r="G216" s="101" t="s">
        <v>663</v>
      </c>
      <c r="H216" s="102">
        <v>1</v>
      </c>
      <c r="I216" s="103">
        <v>334.55</v>
      </c>
      <c r="J216" s="103">
        <v>334.55</v>
      </c>
    </row>
    <row r="217" spans="1:10" ht="15" customHeight="1" x14ac:dyDescent="0.25">
      <c r="A217" s="99" t="s">
        <v>468</v>
      </c>
      <c r="B217" s="100" t="s">
        <v>664</v>
      </c>
      <c r="C217" s="99" t="s">
        <v>18</v>
      </c>
      <c r="D217" s="99" t="s">
        <v>665</v>
      </c>
      <c r="E217" s="187" t="s">
        <v>491</v>
      </c>
      <c r="F217" s="187"/>
      <c r="G217" s="101" t="s">
        <v>42</v>
      </c>
      <c r="H217" s="102">
        <v>1</v>
      </c>
      <c r="I217" s="103">
        <v>998.36</v>
      </c>
      <c r="J217" s="103">
        <v>998.36</v>
      </c>
    </row>
    <row r="218" spans="1:10" ht="38.25" customHeight="1" x14ac:dyDescent="0.25">
      <c r="A218" s="99" t="s">
        <v>468</v>
      </c>
      <c r="B218" s="100" t="s">
        <v>666</v>
      </c>
      <c r="C218" s="99" t="s">
        <v>18</v>
      </c>
      <c r="D218" s="99" t="s">
        <v>667</v>
      </c>
      <c r="E218" s="187" t="s">
        <v>491</v>
      </c>
      <c r="F218" s="187"/>
      <c r="G218" s="101" t="s">
        <v>42</v>
      </c>
      <c r="H218" s="102">
        <v>1</v>
      </c>
      <c r="I218" s="103">
        <v>11.52</v>
      </c>
      <c r="J218" s="103">
        <v>11.52</v>
      </c>
    </row>
    <row r="219" spans="1:10" ht="15.75" customHeight="1" x14ac:dyDescent="0.25">
      <c r="A219" s="99" t="s">
        <v>468</v>
      </c>
      <c r="B219" s="100" t="s">
        <v>668</v>
      </c>
      <c r="C219" s="99" t="s">
        <v>18</v>
      </c>
      <c r="D219" s="99" t="s">
        <v>669</v>
      </c>
      <c r="E219" s="187" t="s">
        <v>491</v>
      </c>
      <c r="F219" s="187"/>
      <c r="G219" s="101" t="s">
        <v>38</v>
      </c>
      <c r="H219" s="102">
        <v>1.89</v>
      </c>
      <c r="I219" s="103">
        <v>355.95</v>
      </c>
      <c r="J219" s="103">
        <v>672.74</v>
      </c>
    </row>
    <row r="220" spans="1:10" x14ac:dyDescent="0.25">
      <c r="A220" s="104"/>
      <c r="B220" s="104"/>
      <c r="C220" s="104"/>
      <c r="D220" s="104"/>
      <c r="E220" s="104"/>
      <c r="F220" s="104"/>
      <c r="G220" s="104"/>
      <c r="H220" s="104"/>
      <c r="I220" s="104"/>
      <c r="J220" s="104"/>
    </row>
    <row r="221" spans="1:10" ht="30" customHeight="1" x14ac:dyDescent="0.25">
      <c r="A221" s="90" t="s">
        <v>116</v>
      </c>
      <c r="B221" s="91" t="s">
        <v>4</v>
      </c>
      <c r="C221" s="90" t="s">
        <v>5</v>
      </c>
      <c r="D221" s="90" t="s">
        <v>6</v>
      </c>
      <c r="E221" s="185" t="s">
        <v>462</v>
      </c>
      <c r="F221" s="185"/>
      <c r="G221" s="92" t="s">
        <v>7</v>
      </c>
      <c r="H221" s="91" t="s">
        <v>8</v>
      </c>
      <c r="I221" s="91" t="s">
        <v>9</v>
      </c>
      <c r="J221" s="91" t="s">
        <v>10</v>
      </c>
    </row>
    <row r="222" spans="1:10" ht="25.5" customHeight="1" x14ac:dyDescent="0.25">
      <c r="A222" s="94" t="s">
        <v>463</v>
      </c>
      <c r="B222" s="95" t="s">
        <v>117</v>
      </c>
      <c r="C222" s="94" t="s">
        <v>18</v>
      </c>
      <c r="D222" s="94" t="s">
        <v>118</v>
      </c>
      <c r="E222" s="186" t="s">
        <v>645</v>
      </c>
      <c r="F222" s="186"/>
      <c r="G222" s="96" t="s">
        <v>38</v>
      </c>
      <c r="H222" s="97">
        <v>1</v>
      </c>
      <c r="I222" s="98">
        <v>367.94</v>
      </c>
      <c r="J222" s="98">
        <v>367.94</v>
      </c>
    </row>
    <row r="223" spans="1:10" ht="25.5" customHeight="1" x14ac:dyDescent="0.25">
      <c r="A223" s="99" t="s">
        <v>465</v>
      </c>
      <c r="B223" s="100" t="s">
        <v>670</v>
      </c>
      <c r="C223" s="99" t="s">
        <v>18</v>
      </c>
      <c r="D223" s="99" t="s">
        <v>671</v>
      </c>
      <c r="E223" s="187" t="s">
        <v>464</v>
      </c>
      <c r="F223" s="187"/>
      <c r="G223" s="101" t="s">
        <v>51</v>
      </c>
      <c r="H223" s="102">
        <v>6.0000000000000001E-3</v>
      </c>
      <c r="I223" s="103">
        <v>575.11</v>
      </c>
      <c r="J223" s="103">
        <v>3.45</v>
      </c>
    </row>
    <row r="224" spans="1:10" ht="25.5" customHeight="1" x14ac:dyDescent="0.25">
      <c r="A224" s="99" t="s">
        <v>465</v>
      </c>
      <c r="B224" s="100" t="s">
        <v>542</v>
      </c>
      <c r="C224" s="99" t="s">
        <v>18</v>
      </c>
      <c r="D224" s="99" t="s">
        <v>543</v>
      </c>
      <c r="E224" s="187" t="s">
        <v>464</v>
      </c>
      <c r="F224" s="187"/>
      <c r="G224" s="101" t="s">
        <v>20</v>
      </c>
      <c r="H224" s="102">
        <v>0.8</v>
      </c>
      <c r="I224" s="103">
        <v>18.23</v>
      </c>
      <c r="J224" s="103">
        <v>14.58</v>
      </c>
    </row>
    <row r="225" spans="1:10" ht="25.5" customHeight="1" x14ac:dyDescent="0.25">
      <c r="A225" s="99" t="s">
        <v>465</v>
      </c>
      <c r="B225" s="100" t="s">
        <v>672</v>
      </c>
      <c r="C225" s="99" t="s">
        <v>18</v>
      </c>
      <c r="D225" s="99" t="s">
        <v>673</v>
      </c>
      <c r="E225" s="187" t="s">
        <v>464</v>
      </c>
      <c r="F225" s="187"/>
      <c r="G225" s="101" t="s">
        <v>20</v>
      </c>
      <c r="H225" s="102">
        <v>1.8</v>
      </c>
      <c r="I225" s="103">
        <v>18.14</v>
      </c>
      <c r="J225" s="103">
        <v>32.65</v>
      </c>
    </row>
    <row r="226" spans="1:10" ht="25.5" customHeight="1" x14ac:dyDescent="0.25">
      <c r="A226" s="99" t="s">
        <v>465</v>
      </c>
      <c r="B226" s="100" t="s">
        <v>509</v>
      </c>
      <c r="C226" s="99" t="s">
        <v>18</v>
      </c>
      <c r="D226" s="99" t="s">
        <v>510</v>
      </c>
      <c r="E226" s="187" t="s">
        <v>464</v>
      </c>
      <c r="F226" s="187"/>
      <c r="G226" s="101" t="s">
        <v>20</v>
      </c>
      <c r="H226" s="102">
        <v>3</v>
      </c>
      <c r="I226" s="103">
        <v>14.85</v>
      </c>
      <c r="J226" s="103">
        <v>44.55</v>
      </c>
    </row>
    <row r="227" spans="1:10" ht="26.25" customHeight="1" x14ac:dyDescent="0.25">
      <c r="A227" s="99" t="s">
        <v>468</v>
      </c>
      <c r="B227" s="100" t="s">
        <v>674</v>
      </c>
      <c r="C227" s="99" t="s">
        <v>18</v>
      </c>
      <c r="D227" s="99" t="s">
        <v>675</v>
      </c>
      <c r="E227" s="187" t="s">
        <v>491</v>
      </c>
      <c r="F227" s="187"/>
      <c r="G227" s="101" t="s">
        <v>38</v>
      </c>
      <c r="H227" s="102">
        <v>1</v>
      </c>
      <c r="I227" s="103">
        <v>272.70999999999998</v>
      </c>
      <c r="J227" s="103">
        <v>272.70999999999998</v>
      </c>
    </row>
    <row r="228" spans="1:10" x14ac:dyDescent="0.25">
      <c r="A228" s="104"/>
      <c r="B228" s="104"/>
      <c r="C228" s="104"/>
      <c r="D228" s="104"/>
      <c r="E228" s="104"/>
      <c r="F228" s="104"/>
      <c r="G228" s="104"/>
      <c r="H228" s="104"/>
      <c r="I228" s="104"/>
      <c r="J228" s="104"/>
    </row>
    <row r="229" spans="1:10" ht="30" customHeight="1" x14ac:dyDescent="0.25">
      <c r="A229" s="90" t="s">
        <v>119</v>
      </c>
      <c r="B229" s="91" t="s">
        <v>4</v>
      </c>
      <c r="C229" s="90" t="s">
        <v>5</v>
      </c>
      <c r="D229" s="90" t="s">
        <v>6</v>
      </c>
      <c r="E229" s="185" t="s">
        <v>462</v>
      </c>
      <c r="F229" s="185"/>
      <c r="G229" s="92" t="s">
        <v>7</v>
      </c>
      <c r="H229" s="91" t="s">
        <v>8</v>
      </c>
      <c r="I229" s="91" t="s">
        <v>9</v>
      </c>
      <c r="J229" s="91" t="s">
        <v>10</v>
      </c>
    </row>
    <row r="230" spans="1:10" ht="25.5" customHeight="1" x14ac:dyDescent="0.25">
      <c r="A230" s="94" t="s">
        <v>463</v>
      </c>
      <c r="B230" s="95" t="s">
        <v>120</v>
      </c>
      <c r="C230" s="94" t="s">
        <v>18</v>
      </c>
      <c r="D230" s="94" t="s">
        <v>121</v>
      </c>
      <c r="E230" s="186" t="s">
        <v>645</v>
      </c>
      <c r="F230" s="186"/>
      <c r="G230" s="96" t="s">
        <v>38</v>
      </c>
      <c r="H230" s="97">
        <v>1</v>
      </c>
      <c r="I230" s="98">
        <v>525.26</v>
      </c>
      <c r="J230" s="98">
        <v>525.26</v>
      </c>
    </row>
    <row r="231" spans="1:10" ht="25.5" customHeight="1" x14ac:dyDescent="0.25">
      <c r="A231" s="99" t="s">
        <v>465</v>
      </c>
      <c r="B231" s="100" t="s">
        <v>542</v>
      </c>
      <c r="C231" s="99" t="s">
        <v>18</v>
      </c>
      <c r="D231" s="99" t="s">
        <v>543</v>
      </c>
      <c r="E231" s="187" t="s">
        <v>464</v>
      </c>
      <c r="F231" s="187"/>
      <c r="G231" s="101" t="s">
        <v>20</v>
      </c>
      <c r="H231" s="102">
        <v>0.35630000000000001</v>
      </c>
      <c r="I231" s="103">
        <v>18.23</v>
      </c>
      <c r="J231" s="103">
        <v>6.49</v>
      </c>
    </row>
    <row r="232" spans="1:10" ht="25.5" customHeight="1" x14ac:dyDescent="0.25">
      <c r="A232" s="99" t="s">
        <v>465</v>
      </c>
      <c r="B232" s="100" t="s">
        <v>509</v>
      </c>
      <c r="C232" s="99" t="s">
        <v>18</v>
      </c>
      <c r="D232" s="99" t="s">
        <v>510</v>
      </c>
      <c r="E232" s="187" t="s">
        <v>464</v>
      </c>
      <c r="F232" s="187"/>
      <c r="G232" s="101" t="s">
        <v>20</v>
      </c>
      <c r="H232" s="102">
        <v>0.1779</v>
      </c>
      <c r="I232" s="103">
        <v>14.85</v>
      </c>
      <c r="J232" s="103">
        <v>2.64</v>
      </c>
    </row>
    <row r="233" spans="1:10" ht="25.5" customHeight="1" x14ac:dyDescent="0.25">
      <c r="A233" s="99" t="s">
        <v>468</v>
      </c>
      <c r="B233" s="100" t="s">
        <v>676</v>
      </c>
      <c r="C233" s="99" t="s">
        <v>18</v>
      </c>
      <c r="D233" s="99" t="s">
        <v>677</v>
      </c>
      <c r="E233" s="187" t="s">
        <v>491</v>
      </c>
      <c r="F233" s="187"/>
      <c r="G233" s="101" t="s">
        <v>42</v>
      </c>
      <c r="H233" s="102">
        <v>4.8166000000000002</v>
      </c>
      <c r="I233" s="103">
        <v>0.61</v>
      </c>
      <c r="J233" s="103">
        <v>2.93</v>
      </c>
    </row>
    <row r="234" spans="1:10" ht="25.5" customHeight="1" x14ac:dyDescent="0.25">
      <c r="A234" s="99" t="s">
        <v>468</v>
      </c>
      <c r="B234" s="100" t="s">
        <v>678</v>
      </c>
      <c r="C234" s="99" t="s">
        <v>18</v>
      </c>
      <c r="D234" s="99" t="s">
        <v>679</v>
      </c>
      <c r="E234" s="187" t="s">
        <v>491</v>
      </c>
      <c r="F234" s="187"/>
      <c r="G234" s="101" t="s">
        <v>93</v>
      </c>
      <c r="H234" s="102">
        <v>6.8503999999999996</v>
      </c>
      <c r="I234" s="103">
        <v>6.74</v>
      </c>
      <c r="J234" s="103">
        <v>46.17</v>
      </c>
    </row>
    <row r="235" spans="1:10" ht="25.5" customHeight="1" x14ac:dyDescent="0.25">
      <c r="A235" s="99" t="s">
        <v>468</v>
      </c>
      <c r="B235" s="100" t="s">
        <v>680</v>
      </c>
      <c r="C235" s="99" t="s">
        <v>18</v>
      </c>
      <c r="D235" s="99" t="s">
        <v>681</v>
      </c>
      <c r="E235" s="187" t="s">
        <v>491</v>
      </c>
      <c r="F235" s="187"/>
      <c r="G235" s="101" t="s">
        <v>38</v>
      </c>
      <c r="H235" s="102">
        <v>1</v>
      </c>
      <c r="I235" s="103">
        <v>444.94</v>
      </c>
      <c r="J235" s="103">
        <v>444.94</v>
      </c>
    </row>
    <row r="236" spans="1:10" ht="26.25" customHeight="1" x14ac:dyDescent="0.25">
      <c r="A236" s="99" t="s">
        <v>468</v>
      </c>
      <c r="B236" s="100" t="s">
        <v>650</v>
      </c>
      <c r="C236" s="99" t="s">
        <v>18</v>
      </c>
      <c r="D236" s="99" t="s">
        <v>651</v>
      </c>
      <c r="E236" s="187" t="s">
        <v>491</v>
      </c>
      <c r="F236" s="187"/>
      <c r="G236" s="101" t="s">
        <v>652</v>
      </c>
      <c r="H236" s="102">
        <v>0.88290000000000002</v>
      </c>
      <c r="I236" s="103">
        <v>25.03</v>
      </c>
      <c r="J236" s="103">
        <v>22.09</v>
      </c>
    </row>
    <row r="237" spans="1:10" x14ac:dyDescent="0.25">
      <c r="A237" s="104"/>
      <c r="B237" s="104"/>
      <c r="C237" s="104"/>
      <c r="D237" s="104"/>
      <c r="E237" s="104"/>
      <c r="F237" s="104"/>
      <c r="G237" s="104"/>
      <c r="H237" s="104"/>
      <c r="I237" s="104"/>
      <c r="J237" s="104"/>
    </row>
    <row r="238" spans="1:10" x14ac:dyDescent="0.25">
      <c r="A238" s="86" t="s">
        <v>122</v>
      </c>
      <c r="B238" s="86"/>
      <c r="C238" s="86"/>
      <c r="D238" s="86" t="s">
        <v>123</v>
      </c>
      <c r="E238" s="86"/>
      <c r="F238" s="184"/>
      <c r="G238" s="184"/>
      <c r="H238" s="87"/>
      <c r="I238" s="88"/>
      <c r="J238" s="107">
        <v>100670.19</v>
      </c>
    </row>
    <row r="239" spans="1:10" ht="30" customHeight="1" x14ac:dyDescent="0.25">
      <c r="A239" s="90" t="s">
        <v>430</v>
      </c>
      <c r="B239" s="91" t="s">
        <v>4</v>
      </c>
      <c r="C239" s="90" t="s">
        <v>5</v>
      </c>
      <c r="D239" s="90" t="s">
        <v>6</v>
      </c>
      <c r="E239" s="185" t="s">
        <v>462</v>
      </c>
      <c r="F239" s="185"/>
      <c r="G239" s="92" t="s">
        <v>7</v>
      </c>
      <c r="H239" s="91" t="s">
        <v>8</v>
      </c>
      <c r="I239" s="91" t="s">
        <v>9</v>
      </c>
      <c r="J239" s="93" t="s">
        <v>10</v>
      </c>
    </row>
    <row r="240" spans="1:10" ht="38.25" customHeight="1" x14ac:dyDescent="0.25">
      <c r="A240" s="94" t="s">
        <v>463</v>
      </c>
      <c r="B240" s="95" t="s">
        <v>125</v>
      </c>
      <c r="C240" s="94" t="s">
        <v>18</v>
      </c>
      <c r="D240" s="94" t="s">
        <v>126</v>
      </c>
      <c r="E240" s="186" t="s">
        <v>682</v>
      </c>
      <c r="F240" s="186"/>
      <c r="G240" s="96" t="s">
        <v>38</v>
      </c>
      <c r="H240" s="97">
        <v>1</v>
      </c>
      <c r="I240" s="98">
        <v>3.57</v>
      </c>
      <c r="J240" s="98">
        <v>3.57</v>
      </c>
    </row>
    <row r="241" spans="1:10" ht="25.5" customHeight="1" x14ac:dyDescent="0.25">
      <c r="A241" s="99" t="s">
        <v>465</v>
      </c>
      <c r="B241" s="100" t="s">
        <v>683</v>
      </c>
      <c r="C241" s="99" t="s">
        <v>18</v>
      </c>
      <c r="D241" s="99" t="s">
        <v>684</v>
      </c>
      <c r="E241" s="187" t="s">
        <v>464</v>
      </c>
      <c r="F241" s="187"/>
      <c r="G241" s="101" t="s">
        <v>51</v>
      </c>
      <c r="H241" s="102">
        <v>4.1999999999999997E-3</v>
      </c>
      <c r="I241" s="103">
        <v>524.33000000000004</v>
      </c>
      <c r="J241" s="103">
        <v>2.2000000000000002</v>
      </c>
    </row>
    <row r="242" spans="1:10" ht="25.5" customHeight="1" x14ac:dyDescent="0.25">
      <c r="A242" s="99" t="s">
        <v>465</v>
      </c>
      <c r="B242" s="100" t="s">
        <v>542</v>
      </c>
      <c r="C242" s="99" t="s">
        <v>18</v>
      </c>
      <c r="D242" s="99" t="s">
        <v>543</v>
      </c>
      <c r="E242" s="187" t="s">
        <v>464</v>
      </c>
      <c r="F242" s="187"/>
      <c r="G242" s="101" t="s">
        <v>20</v>
      </c>
      <c r="H242" s="102">
        <v>7.0000000000000007E-2</v>
      </c>
      <c r="I242" s="103">
        <v>18.23</v>
      </c>
      <c r="J242" s="103">
        <v>1.27</v>
      </c>
    </row>
    <row r="243" spans="1:10" ht="26.25" customHeight="1" x14ac:dyDescent="0.25">
      <c r="A243" s="99" t="s">
        <v>465</v>
      </c>
      <c r="B243" s="100" t="s">
        <v>509</v>
      </c>
      <c r="C243" s="99" t="s">
        <v>18</v>
      </c>
      <c r="D243" s="99" t="s">
        <v>510</v>
      </c>
      <c r="E243" s="187" t="s">
        <v>464</v>
      </c>
      <c r="F243" s="187"/>
      <c r="G243" s="101" t="s">
        <v>20</v>
      </c>
      <c r="H243" s="102">
        <v>7.0000000000000001E-3</v>
      </c>
      <c r="I243" s="103">
        <v>14.85</v>
      </c>
      <c r="J243" s="103">
        <v>0.1</v>
      </c>
    </row>
    <row r="244" spans="1:10" x14ac:dyDescent="0.25">
      <c r="A244" s="104"/>
      <c r="B244" s="104"/>
      <c r="C244" s="104"/>
      <c r="D244" s="104"/>
      <c r="E244" s="104"/>
      <c r="F244" s="104"/>
      <c r="G244" s="104"/>
      <c r="H244" s="104"/>
      <c r="I244" s="104"/>
      <c r="J244" s="104"/>
    </row>
    <row r="245" spans="1:10" ht="30" customHeight="1" x14ac:dyDescent="0.25">
      <c r="A245" s="90" t="s">
        <v>431</v>
      </c>
      <c r="B245" s="91" t="s">
        <v>4</v>
      </c>
      <c r="C245" s="90" t="s">
        <v>5</v>
      </c>
      <c r="D245" s="90" t="s">
        <v>6</v>
      </c>
      <c r="E245" s="185" t="s">
        <v>462</v>
      </c>
      <c r="F245" s="185"/>
      <c r="G245" s="92" t="s">
        <v>7</v>
      </c>
      <c r="H245" s="91" t="s">
        <v>8</v>
      </c>
      <c r="I245" s="91" t="s">
        <v>9</v>
      </c>
      <c r="J245" s="91" t="s">
        <v>10</v>
      </c>
    </row>
    <row r="246" spans="1:10" ht="38.25" customHeight="1" x14ac:dyDescent="0.25">
      <c r="A246" s="94" t="s">
        <v>463</v>
      </c>
      <c r="B246" s="95" t="s">
        <v>128</v>
      </c>
      <c r="C246" s="94" t="s">
        <v>18</v>
      </c>
      <c r="D246" s="94" t="s">
        <v>129</v>
      </c>
      <c r="E246" s="186" t="s">
        <v>682</v>
      </c>
      <c r="F246" s="186"/>
      <c r="G246" s="96" t="s">
        <v>38</v>
      </c>
      <c r="H246" s="97">
        <v>1</v>
      </c>
      <c r="I246" s="98">
        <v>54.16</v>
      </c>
      <c r="J246" s="98">
        <v>54.16</v>
      </c>
    </row>
    <row r="247" spans="1:10" s="108" customFormat="1" ht="25.5" customHeight="1" x14ac:dyDescent="0.25">
      <c r="A247" s="99" t="s">
        <v>465</v>
      </c>
      <c r="B247" s="100" t="s">
        <v>685</v>
      </c>
      <c r="C247" s="99" t="s">
        <v>18</v>
      </c>
      <c r="D247" s="99" t="s">
        <v>686</v>
      </c>
      <c r="E247" s="187" t="s">
        <v>464</v>
      </c>
      <c r="F247" s="187"/>
      <c r="G247" s="101" t="s">
        <v>20</v>
      </c>
      <c r="H247" s="102">
        <v>0.8</v>
      </c>
      <c r="I247" s="103">
        <v>20.95</v>
      </c>
      <c r="J247" s="103">
        <v>16.760000000000002</v>
      </c>
    </row>
    <row r="248" spans="1:10" s="108" customFormat="1" ht="25.5" customHeight="1" x14ac:dyDescent="0.25">
      <c r="A248" s="99" t="s">
        <v>465</v>
      </c>
      <c r="B248" s="100" t="s">
        <v>509</v>
      </c>
      <c r="C248" s="99" t="s">
        <v>18</v>
      </c>
      <c r="D248" s="99" t="s">
        <v>510</v>
      </c>
      <c r="E248" s="187" t="s">
        <v>464</v>
      </c>
      <c r="F248" s="187"/>
      <c r="G248" s="101" t="s">
        <v>20</v>
      </c>
      <c r="H248" s="102">
        <v>0.42</v>
      </c>
      <c r="I248" s="103">
        <v>14.85</v>
      </c>
      <c r="J248" s="103">
        <v>6.23</v>
      </c>
    </row>
    <row r="249" spans="1:10" s="108" customFormat="1" ht="15" customHeight="1" x14ac:dyDescent="0.25">
      <c r="A249" s="99" t="s">
        <v>468</v>
      </c>
      <c r="B249" s="100" t="s">
        <v>687</v>
      </c>
      <c r="C249" s="99" t="s">
        <v>18</v>
      </c>
      <c r="D249" s="99" t="s">
        <v>688</v>
      </c>
      <c r="E249" s="187" t="s">
        <v>491</v>
      </c>
      <c r="F249" s="187"/>
      <c r="G249" s="101" t="s">
        <v>86</v>
      </c>
      <c r="H249" s="102">
        <v>4.8600000000000003</v>
      </c>
      <c r="I249" s="103">
        <v>0.8</v>
      </c>
      <c r="J249" s="103">
        <v>3.88</v>
      </c>
    </row>
    <row r="250" spans="1:10" s="108" customFormat="1" ht="15" customHeight="1" x14ac:dyDescent="0.25">
      <c r="A250" s="99" t="s">
        <v>468</v>
      </c>
      <c r="B250" s="100" t="s">
        <v>689</v>
      </c>
      <c r="C250" s="99" t="s">
        <v>18</v>
      </c>
      <c r="D250" s="99" t="s">
        <v>690</v>
      </c>
      <c r="E250" s="187" t="s">
        <v>491</v>
      </c>
      <c r="F250" s="187"/>
      <c r="G250" s="101" t="s">
        <v>86</v>
      </c>
      <c r="H250" s="102">
        <v>0.42</v>
      </c>
      <c r="I250" s="103">
        <v>4.6900000000000004</v>
      </c>
      <c r="J250" s="103">
        <v>1.96</v>
      </c>
    </row>
    <row r="251" spans="1:10" s="108" customFormat="1" ht="26.25" customHeight="1" x14ac:dyDescent="0.25">
      <c r="A251" s="99" t="s">
        <v>468</v>
      </c>
      <c r="B251" s="100" t="s">
        <v>691</v>
      </c>
      <c r="C251" s="99" t="s">
        <v>18</v>
      </c>
      <c r="D251" s="99" t="s">
        <v>692</v>
      </c>
      <c r="E251" s="187" t="s">
        <v>491</v>
      </c>
      <c r="F251" s="187"/>
      <c r="G251" s="101" t="s">
        <v>38</v>
      </c>
      <c r="H251" s="102">
        <v>1.06</v>
      </c>
      <c r="I251" s="103">
        <v>23.9</v>
      </c>
      <c r="J251" s="103">
        <v>25.33</v>
      </c>
    </row>
    <row r="252" spans="1:10" x14ac:dyDescent="0.25">
      <c r="A252" s="104"/>
      <c r="B252" s="104"/>
      <c r="C252" s="104"/>
      <c r="D252" s="104"/>
      <c r="E252" s="104"/>
      <c r="F252" s="104"/>
      <c r="G252" s="104"/>
      <c r="H252" s="104"/>
      <c r="I252" s="104"/>
      <c r="J252" s="104"/>
    </row>
    <row r="253" spans="1:10" ht="30" customHeight="1" x14ac:dyDescent="0.25">
      <c r="A253" s="90" t="s">
        <v>127</v>
      </c>
      <c r="B253" s="91" t="s">
        <v>4</v>
      </c>
      <c r="C253" s="90" t="s">
        <v>5</v>
      </c>
      <c r="D253" s="90" t="s">
        <v>6</v>
      </c>
      <c r="E253" s="185" t="s">
        <v>462</v>
      </c>
      <c r="F253" s="185"/>
      <c r="G253" s="92" t="s">
        <v>7</v>
      </c>
      <c r="H253" s="91" t="s">
        <v>8</v>
      </c>
      <c r="I253" s="91" t="s">
        <v>9</v>
      </c>
      <c r="J253" s="91" t="s">
        <v>10</v>
      </c>
    </row>
    <row r="254" spans="1:10" ht="51" customHeight="1" x14ac:dyDescent="0.25">
      <c r="A254" s="94" t="s">
        <v>463</v>
      </c>
      <c r="B254" s="95" t="s">
        <v>131</v>
      </c>
      <c r="C254" s="94" t="s">
        <v>18</v>
      </c>
      <c r="D254" s="94" t="s">
        <v>132</v>
      </c>
      <c r="E254" s="186" t="s">
        <v>682</v>
      </c>
      <c r="F254" s="186"/>
      <c r="G254" s="96" t="s">
        <v>38</v>
      </c>
      <c r="H254" s="97">
        <v>1</v>
      </c>
      <c r="I254" s="98">
        <v>33.29</v>
      </c>
      <c r="J254" s="98">
        <v>33.29</v>
      </c>
    </row>
    <row r="255" spans="1:10" s="108" customFormat="1" ht="51" customHeight="1" x14ac:dyDescent="0.25">
      <c r="A255" s="99" t="s">
        <v>465</v>
      </c>
      <c r="B255" s="100" t="s">
        <v>693</v>
      </c>
      <c r="C255" s="99" t="s">
        <v>18</v>
      </c>
      <c r="D255" s="99" t="s">
        <v>694</v>
      </c>
      <c r="E255" s="187" t="s">
        <v>682</v>
      </c>
      <c r="F255" s="187"/>
      <c r="G255" s="101" t="s">
        <v>38</v>
      </c>
      <c r="H255" s="102">
        <v>0.11210000000000001</v>
      </c>
      <c r="I255" s="103">
        <v>35.770000000000003</v>
      </c>
      <c r="J255" s="103">
        <v>4</v>
      </c>
    </row>
    <row r="256" spans="1:10" s="108" customFormat="1" ht="51" customHeight="1" x14ac:dyDescent="0.25">
      <c r="A256" s="99" t="s">
        <v>465</v>
      </c>
      <c r="B256" s="100" t="s">
        <v>695</v>
      </c>
      <c r="C256" s="99" t="s">
        <v>18</v>
      </c>
      <c r="D256" s="99" t="s">
        <v>696</v>
      </c>
      <c r="E256" s="187" t="s">
        <v>682</v>
      </c>
      <c r="F256" s="187"/>
      <c r="G256" s="101" t="s">
        <v>38</v>
      </c>
      <c r="H256" s="102">
        <v>0.7339</v>
      </c>
      <c r="I256" s="103">
        <v>33.159999999999997</v>
      </c>
      <c r="J256" s="103">
        <v>24.33</v>
      </c>
    </row>
    <row r="257" spans="1:10" s="108" customFormat="1" ht="51.75" customHeight="1" x14ac:dyDescent="0.25">
      <c r="A257" s="99" t="s">
        <v>465</v>
      </c>
      <c r="B257" s="100" t="s">
        <v>697</v>
      </c>
      <c r="C257" s="99" t="s">
        <v>18</v>
      </c>
      <c r="D257" s="99" t="s">
        <v>698</v>
      </c>
      <c r="E257" s="187" t="s">
        <v>682</v>
      </c>
      <c r="F257" s="187"/>
      <c r="G257" s="101" t="s">
        <v>38</v>
      </c>
      <c r="H257" s="102">
        <v>0.154</v>
      </c>
      <c r="I257" s="103">
        <v>32.24</v>
      </c>
      <c r="J257" s="103">
        <v>4.96</v>
      </c>
    </row>
    <row r="258" spans="1:10" x14ac:dyDescent="0.25">
      <c r="A258" s="104"/>
      <c r="B258" s="104"/>
      <c r="C258" s="104"/>
      <c r="D258" s="104"/>
      <c r="E258" s="104"/>
      <c r="F258" s="104"/>
      <c r="G258" s="104"/>
      <c r="H258" s="104"/>
      <c r="I258" s="104"/>
      <c r="J258" s="104"/>
    </row>
    <row r="259" spans="1:10" ht="30" customHeight="1" x14ac:dyDescent="0.25">
      <c r="A259" s="90" t="s">
        <v>130</v>
      </c>
      <c r="B259" s="91" t="s">
        <v>4</v>
      </c>
      <c r="C259" s="90" t="s">
        <v>5</v>
      </c>
      <c r="D259" s="90" t="s">
        <v>6</v>
      </c>
      <c r="E259" s="185" t="s">
        <v>462</v>
      </c>
      <c r="F259" s="185"/>
      <c r="G259" s="92" t="s">
        <v>7</v>
      </c>
      <c r="H259" s="91" t="s">
        <v>8</v>
      </c>
      <c r="I259" s="91" t="s">
        <v>9</v>
      </c>
      <c r="J259" s="91" t="s">
        <v>10</v>
      </c>
    </row>
    <row r="260" spans="1:10" ht="25.5" customHeight="1" x14ac:dyDescent="0.25">
      <c r="A260" s="94" t="s">
        <v>463</v>
      </c>
      <c r="B260" s="95" t="s">
        <v>134</v>
      </c>
      <c r="C260" s="94" t="s">
        <v>18</v>
      </c>
      <c r="D260" s="94" t="s">
        <v>135</v>
      </c>
      <c r="E260" s="186" t="s">
        <v>699</v>
      </c>
      <c r="F260" s="186"/>
      <c r="G260" s="96" t="s">
        <v>38</v>
      </c>
      <c r="H260" s="97">
        <v>1</v>
      </c>
      <c r="I260" s="98">
        <v>1.91</v>
      </c>
      <c r="J260" s="98">
        <v>1.91</v>
      </c>
    </row>
    <row r="261" spans="1:10" s="108" customFormat="1" ht="25.5" customHeight="1" x14ac:dyDescent="0.25">
      <c r="A261" s="99" t="s">
        <v>465</v>
      </c>
      <c r="B261" s="100" t="s">
        <v>700</v>
      </c>
      <c r="C261" s="99" t="s">
        <v>18</v>
      </c>
      <c r="D261" s="99" t="s">
        <v>701</v>
      </c>
      <c r="E261" s="187" t="s">
        <v>464</v>
      </c>
      <c r="F261" s="187"/>
      <c r="G261" s="101" t="s">
        <v>20</v>
      </c>
      <c r="H261" s="102">
        <v>5.3999999999999999E-2</v>
      </c>
      <c r="I261" s="103">
        <v>19.34</v>
      </c>
      <c r="J261" s="103">
        <v>1.04</v>
      </c>
    </row>
    <row r="262" spans="1:10" s="108" customFormat="1" ht="25.5" customHeight="1" x14ac:dyDescent="0.25">
      <c r="A262" s="99" t="s">
        <v>465</v>
      </c>
      <c r="B262" s="100" t="s">
        <v>509</v>
      </c>
      <c r="C262" s="99" t="s">
        <v>18</v>
      </c>
      <c r="D262" s="99" t="s">
        <v>510</v>
      </c>
      <c r="E262" s="187" t="s">
        <v>464</v>
      </c>
      <c r="F262" s="187"/>
      <c r="G262" s="101" t="s">
        <v>20</v>
      </c>
      <c r="H262" s="102">
        <v>1.4E-2</v>
      </c>
      <c r="I262" s="103">
        <v>14.85</v>
      </c>
      <c r="J262" s="103">
        <v>0.2</v>
      </c>
    </row>
    <row r="263" spans="1:10" s="108" customFormat="1" ht="15.75" customHeight="1" x14ac:dyDescent="0.25">
      <c r="A263" s="99" t="s">
        <v>468</v>
      </c>
      <c r="B263" s="100" t="s">
        <v>702</v>
      </c>
      <c r="C263" s="99" t="s">
        <v>18</v>
      </c>
      <c r="D263" s="99" t="s">
        <v>703</v>
      </c>
      <c r="E263" s="187" t="s">
        <v>491</v>
      </c>
      <c r="F263" s="187"/>
      <c r="G263" s="101" t="s">
        <v>558</v>
      </c>
      <c r="H263" s="102">
        <v>0.16</v>
      </c>
      <c r="I263" s="103">
        <v>4.22</v>
      </c>
      <c r="J263" s="103">
        <v>0.67</v>
      </c>
    </row>
    <row r="264" spans="1:10" x14ac:dyDescent="0.25">
      <c r="A264" s="104"/>
      <c r="B264" s="104"/>
      <c r="C264" s="104"/>
      <c r="D264" s="104"/>
      <c r="E264" s="104"/>
      <c r="F264" s="104"/>
      <c r="G264" s="104"/>
      <c r="H264" s="104"/>
      <c r="I264" s="104"/>
      <c r="J264" s="104"/>
    </row>
    <row r="265" spans="1:10" ht="30" customHeight="1" x14ac:dyDescent="0.25">
      <c r="A265" s="90" t="s">
        <v>133</v>
      </c>
      <c r="B265" s="91" t="s">
        <v>4</v>
      </c>
      <c r="C265" s="90" t="s">
        <v>5</v>
      </c>
      <c r="D265" s="90" t="s">
        <v>6</v>
      </c>
      <c r="E265" s="185" t="s">
        <v>462</v>
      </c>
      <c r="F265" s="185"/>
      <c r="G265" s="92" t="s">
        <v>7</v>
      </c>
      <c r="H265" s="91" t="s">
        <v>8</v>
      </c>
      <c r="I265" s="91" t="s">
        <v>9</v>
      </c>
      <c r="J265" s="91" t="s">
        <v>10</v>
      </c>
    </row>
    <row r="266" spans="1:10" ht="25.5" customHeight="1" x14ac:dyDescent="0.25">
      <c r="A266" s="94" t="s">
        <v>463</v>
      </c>
      <c r="B266" s="95" t="s">
        <v>136</v>
      </c>
      <c r="C266" s="94" t="s">
        <v>18</v>
      </c>
      <c r="D266" s="94" t="s">
        <v>137</v>
      </c>
      <c r="E266" s="186" t="s">
        <v>699</v>
      </c>
      <c r="F266" s="186"/>
      <c r="G266" s="96" t="s">
        <v>38</v>
      </c>
      <c r="H266" s="97">
        <v>1</v>
      </c>
      <c r="I266" s="98">
        <v>10.55</v>
      </c>
      <c r="J266" s="98">
        <v>10.55</v>
      </c>
    </row>
    <row r="267" spans="1:10" s="108" customFormat="1" ht="25.5" customHeight="1" x14ac:dyDescent="0.25">
      <c r="A267" s="99" t="s">
        <v>465</v>
      </c>
      <c r="B267" s="100" t="s">
        <v>700</v>
      </c>
      <c r="C267" s="99" t="s">
        <v>18</v>
      </c>
      <c r="D267" s="99" t="s">
        <v>701</v>
      </c>
      <c r="E267" s="187" t="s">
        <v>464</v>
      </c>
      <c r="F267" s="187"/>
      <c r="G267" s="101" t="s">
        <v>20</v>
      </c>
      <c r="H267" s="102">
        <v>0.187</v>
      </c>
      <c r="I267" s="103">
        <v>19.34</v>
      </c>
      <c r="J267" s="103">
        <v>3.61</v>
      </c>
    </row>
    <row r="268" spans="1:10" s="108" customFormat="1" ht="25.5" customHeight="1" x14ac:dyDescent="0.25">
      <c r="A268" s="99" t="s">
        <v>465</v>
      </c>
      <c r="B268" s="100" t="s">
        <v>509</v>
      </c>
      <c r="C268" s="99" t="s">
        <v>18</v>
      </c>
      <c r="D268" s="99" t="s">
        <v>510</v>
      </c>
      <c r="E268" s="187" t="s">
        <v>464</v>
      </c>
      <c r="F268" s="187"/>
      <c r="G268" s="101" t="s">
        <v>20</v>
      </c>
      <c r="H268" s="102">
        <v>6.9000000000000006E-2</v>
      </c>
      <c r="I268" s="103">
        <v>14.85</v>
      </c>
      <c r="J268" s="103">
        <v>1.02</v>
      </c>
    </row>
    <row r="269" spans="1:10" s="108" customFormat="1" ht="15.75" customHeight="1" x14ac:dyDescent="0.25">
      <c r="A269" s="99" t="s">
        <v>468</v>
      </c>
      <c r="B269" s="100" t="s">
        <v>704</v>
      </c>
      <c r="C269" s="99" t="s">
        <v>18</v>
      </c>
      <c r="D269" s="99" t="s">
        <v>705</v>
      </c>
      <c r="E269" s="187" t="s">
        <v>491</v>
      </c>
      <c r="F269" s="187"/>
      <c r="G269" s="101" t="s">
        <v>558</v>
      </c>
      <c r="H269" s="102">
        <v>0.33</v>
      </c>
      <c r="I269" s="103">
        <v>17.95</v>
      </c>
      <c r="J269" s="103">
        <v>5.92</v>
      </c>
    </row>
    <row r="270" spans="1:10" x14ac:dyDescent="0.25">
      <c r="A270" s="104"/>
      <c r="B270" s="104"/>
      <c r="C270" s="104"/>
      <c r="D270" s="104"/>
      <c r="E270" s="104"/>
      <c r="F270" s="104"/>
      <c r="G270" s="104"/>
      <c r="H270" s="104"/>
      <c r="I270" s="104"/>
      <c r="J270" s="104"/>
    </row>
    <row r="271" spans="1:10" ht="30" customHeight="1" x14ac:dyDescent="0.25">
      <c r="A271" s="90" t="s">
        <v>432</v>
      </c>
      <c r="B271" s="91" t="s">
        <v>4</v>
      </c>
      <c r="C271" s="90" t="s">
        <v>5</v>
      </c>
      <c r="D271" s="90" t="s">
        <v>6</v>
      </c>
      <c r="E271" s="185" t="s">
        <v>462</v>
      </c>
      <c r="F271" s="185"/>
      <c r="G271" s="92" t="s">
        <v>7</v>
      </c>
      <c r="H271" s="91" t="s">
        <v>8</v>
      </c>
      <c r="I271" s="91" t="s">
        <v>9</v>
      </c>
      <c r="J271" s="91" t="s">
        <v>10</v>
      </c>
    </row>
    <row r="272" spans="1:10" ht="25.5" customHeight="1" x14ac:dyDescent="0.25">
      <c r="A272" s="94" t="s">
        <v>463</v>
      </c>
      <c r="B272" s="95" t="s">
        <v>433</v>
      </c>
      <c r="C272" s="94" t="s">
        <v>18</v>
      </c>
      <c r="D272" s="94" t="s">
        <v>434</v>
      </c>
      <c r="E272" s="186" t="s">
        <v>682</v>
      </c>
      <c r="F272" s="186"/>
      <c r="G272" s="96" t="s">
        <v>38</v>
      </c>
      <c r="H272" s="97">
        <v>1</v>
      </c>
      <c r="I272" s="98">
        <v>87.98</v>
      </c>
      <c r="J272" s="98">
        <v>87.98</v>
      </c>
    </row>
    <row r="273" spans="1:10" s="108" customFormat="1" ht="25.5" customHeight="1" x14ac:dyDescent="0.25">
      <c r="A273" s="99" t="s">
        <v>465</v>
      </c>
      <c r="B273" s="100" t="s">
        <v>617</v>
      </c>
      <c r="C273" s="99" t="s">
        <v>18</v>
      </c>
      <c r="D273" s="99" t="s">
        <v>618</v>
      </c>
      <c r="E273" s="187" t="s">
        <v>464</v>
      </c>
      <c r="F273" s="187"/>
      <c r="G273" s="101" t="s">
        <v>20</v>
      </c>
      <c r="H273" s="102">
        <v>0.54090000000000005</v>
      </c>
      <c r="I273" s="103">
        <v>21.89</v>
      </c>
      <c r="J273" s="103">
        <v>11.84</v>
      </c>
    </row>
    <row r="274" spans="1:10" s="108" customFormat="1" ht="25.5" customHeight="1" x14ac:dyDescent="0.25">
      <c r="A274" s="99" t="s">
        <v>468</v>
      </c>
      <c r="B274" s="100" t="s">
        <v>629</v>
      </c>
      <c r="C274" s="99" t="s">
        <v>18</v>
      </c>
      <c r="D274" s="99" t="s">
        <v>630</v>
      </c>
      <c r="E274" s="187" t="s">
        <v>491</v>
      </c>
      <c r="F274" s="187"/>
      <c r="G274" s="101" t="s">
        <v>42</v>
      </c>
      <c r="H274" s="102">
        <v>1.0092000000000001</v>
      </c>
      <c r="I274" s="103">
        <v>0.15</v>
      </c>
      <c r="J274" s="103">
        <v>0.15</v>
      </c>
    </row>
    <row r="275" spans="1:10" s="108" customFormat="1" ht="25.5" customHeight="1" x14ac:dyDescent="0.25">
      <c r="A275" s="99" t="s">
        <v>468</v>
      </c>
      <c r="B275" s="100" t="s">
        <v>706</v>
      </c>
      <c r="C275" s="99" t="s">
        <v>18</v>
      </c>
      <c r="D275" s="99" t="s">
        <v>707</v>
      </c>
      <c r="E275" s="187" t="s">
        <v>491</v>
      </c>
      <c r="F275" s="187"/>
      <c r="G275" s="101" t="s">
        <v>637</v>
      </c>
      <c r="H275" s="102">
        <v>1.01E-2</v>
      </c>
      <c r="I275" s="103">
        <v>17.670000000000002</v>
      </c>
      <c r="J275" s="103">
        <v>0.17</v>
      </c>
    </row>
    <row r="276" spans="1:10" s="108" customFormat="1" ht="38.25" customHeight="1" x14ac:dyDescent="0.25">
      <c r="A276" s="99" t="s">
        <v>468</v>
      </c>
      <c r="B276" s="100" t="s">
        <v>708</v>
      </c>
      <c r="C276" s="99" t="s">
        <v>18</v>
      </c>
      <c r="D276" s="99" t="s">
        <v>709</v>
      </c>
      <c r="E276" s="187" t="s">
        <v>474</v>
      </c>
      <c r="F276" s="187"/>
      <c r="G276" s="101" t="s">
        <v>42</v>
      </c>
      <c r="H276" s="102">
        <v>1.0183</v>
      </c>
      <c r="I276" s="103">
        <v>1.1399999999999999</v>
      </c>
      <c r="J276" s="103">
        <v>1.1599999999999999</v>
      </c>
    </row>
    <row r="277" spans="1:10" s="108" customFormat="1" ht="25.5" customHeight="1" x14ac:dyDescent="0.25">
      <c r="A277" s="99" t="s">
        <v>468</v>
      </c>
      <c r="B277" s="100" t="s">
        <v>710</v>
      </c>
      <c r="C277" s="99" t="s">
        <v>18</v>
      </c>
      <c r="D277" s="99" t="s">
        <v>711</v>
      </c>
      <c r="E277" s="187" t="s">
        <v>491</v>
      </c>
      <c r="F277" s="187"/>
      <c r="G277" s="101" t="s">
        <v>93</v>
      </c>
      <c r="H277" s="102">
        <v>1.0092000000000001</v>
      </c>
      <c r="I277" s="103">
        <v>2.75</v>
      </c>
      <c r="J277" s="103">
        <v>2.77</v>
      </c>
    </row>
    <row r="278" spans="1:10" s="108" customFormat="1" ht="25.5" customHeight="1" x14ac:dyDescent="0.25">
      <c r="A278" s="99" t="s">
        <v>468</v>
      </c>
      <c r="B278" s="100" t="s">
        <v>712</v>
      </c>
      <c r="C278" s="99" t="s">
        <v>18</v>
      </c>
      <c r="D278" s="99" t="s">
        <v>713</v>
      </c>
      <c r="E278" s="187" t="s">
        <v>491</v>
      </c>
      <c r="F278" s="187"/>
      <c r="G278" s="101" t="s">
        <v>93</v>
      </c>
      <c r="H278" s="102">
        <v>2.9929000000000001</v>
      </c>
      <c r="I278" s="103">
        <v>2.71</v>
      </c>
      <c r="J278" s="103">
        <v>8.11</v>
      </c>
    </row>
    <row r="279" spans="1:10" s="108" customFormat="1" ht="25.5" customHeight="1" x14ac:dyDescent="0.25">
      <c r="A279" s="99" t="s">
        <v>468</v>
      </c>
      <c r="B279" s="100" t="s">
        <v>714</v>
      </c>
      <c r="C279" s="99" t="s">
        <v>18</v>
      </c>
      <c r="D279" s="99" t="s">
        <v>715</v>
      </c>
      <c r="E279" s="187" t="s">
        <v>491</v>
      </c>
      <c r="F279" s="187"/>
      <c r="G279" s="101" t="s">
        <v>42</v>
      </c>
      <c r="H279" s="102">
        <v>2.7391999999999999</v>
      </c>
      <c r="I279" s="103">
        <v>23.14</v>
      </c>
      <c r="J279" s="103">
        <v>63.38</v>
      </c>
    </row>
    <row r="280" spans="1:10" s="108" customFormat="1" ht="15.75" customHeight="1" x14ac:dyDescent="0.25">
      <c r="A280" s="99" t="s">
        <v>468</v>
      </c>
      <c r="B280" s="100" t="s">
        <v>716</v>
      </c>
      <c r="C280" s="99" t="s">
        <v>18</v>
      </c>
      <c r="D280" s="99" t="s">
        <v>717</v>
      </c>
      <c r="E280" s="187" t="s">
        <v>491</v>
      </c>
      <c r="F280" s="187"/>
      <c r="G280" s="101" t="s">
        <v>86</v>
      </c>
      <c r="H280" s="102">
        <v>3.27E-2</v>
      </c>
      <c r="I280" s="103">
        <v>12.48</v>
      </c>
      <c r="J280" s="103">
        <v>0.4</v>
      </c>
    </row>
    <row r="281" spans="1:10" x14ac:dyDescent="0.25">
      <c r="A281" s="104"/>
      <c r="B281" s="104"/>
      <c r="C281" s="104"/>
      <c r="D281" s="104"/>
      <c r="E281" s="104"/>
      <c r="F281" s="104"/>
      <c r="G281" s="104"/>
      <c r="H281" s="104"/>
      <c r="I281" s="104"/>
      <c r="J281" s="104"/>
    </row>
    <row r="282" spans="1:10" ht="30" customHeight="1" x14ac:dyDescent="0.25">
      <c r="A282" s="90" t="s">
        <v>1161</v>
      </c>
      <c r="B282" s="91" t="s">
        <v>4</v>
      </c>
      <c r="C282" s="90" t="s">
        <v>5</v>
      </c>
      <c r="D282" s="90" t="s">
        <v>6</v>
      </c>
      <c r="E282" s="185" t="s">
        <v>462</v>
      </c>
      <c r="F282" s="185"/>
      <c r="G282" s="92" t="s">
        <v>7</v>
      </c>
      <c r="H282" s="91" t="s">
        <v>8</v>
      </c>
      <c r="I282" s="91" t="s">
        <v>9</v>
      </c>
      <c r="J282" s="91" t="s">
        <v>10</v>
      </c>
    </row>
    <row r="283" spans="1:10" ht="51" customHeight="1" x14ac:dyDescent="0.25">
      <c r="A283" s="94" t="s">
        <v>463</v>
      </c>
      <c r="B283" s="95" t="s">
        <v>141</v>
      </c>
      <c r="C283" s="94" t="s">
        <v>18</v>
      </c>
      <c r="D283" s="94" t="s">
        <v>142</v>
      </c>
      <c r="E283" s="186" t="s">
        <v>682</v>
      </c>
      <c r="F283" s="186"/>
      <c r="G283" s="96" t="s">
        <v>38</v>
      </c>
      <c r="H283" s="97">
        <v>1</v>
      </c>
      <c r="I283" s="98">
        <v>20.78</v>
      </c>
      <c r="J283" s="98">
        <v>20.78</v>
      </c>
    </row>
    <row r="284" spans="1:10" s="108" customFormat="1" ht="38.25" customHeight="1" x14ac:dyDescent="0.25">
      <c r="A284" s="99" t="s">
        <v>465</v>
      </c>
      <c r="B284" s="100" t="s">
        <v>718</v>
      </c>
      <c r="C284" s="99" t="s">
        <v>18</v>
      </c>
      <c r="D284" s="99" t="s">
        <v>719</v>
      </c>
      <c r="E284" s="187" t="s">
        <v>464</v>
      </c>
      <c r="F284" s="187"/>
      <c r="G284" s="101" t="s">
        <v>51</v>
      </c>
      <c r="H284" s="102">
        <v>2.1299999999999999E-2</v>
      </c>
      <c r="I284" s="103">
        <v>587.23</v>
      </c>
      <c r="J284" s="103">
        <v>12.5</v>
      </c>
    </row>
    <row r="285" spans="1:10" s="108" customFormat="1" ht="25.5" customHeight="1" x14ac:dyDescent="0.25">
      <c r="A285" s="99" t="s">
        <v>465</v>
      </c>
      <c r="B285" s="100" t="s">
        <v>542</v>
      </c>
      <c r="C285" s="99" t="s">
        <v>18</v>
      </c>
      <c r="D285" s="99" t="s">
        <v>543</v>
      </c>
      <c r="E285" s="187" t="s">
        <v>464</v>
      </c>
      <c r="F285" s="187"/>
      <c r="G285" s="101" t="s">
        <v>20</v>
      </c>
      <c r="H285" s="102">
        <v>0.35</v>
      </c>
      <c r="I285" s="103">
        <v>18.23</v>
      </c>
      <c r="J285" s="103">
        <v>6.38</v>
      </c>
    </row>
    <row r="286" spans="1:10" s="108" customFormat="1" ht="26.25" customHeight="1" x14ac:dyDescent="0.25">
      <c r="A286" s="109" t="s">
        <v>465</v>
      </c>
      <c r="B286" s="110" t="s">
        <v>509</v>
      </c>
      <c r="C286" s="109" t="s">
        <v>18</v>
      </c>
      <c r="D286" s="109" t="s">
        <v>510</v>
      </c>
      <c r="E286" s="189" t="s">
        <v>464</v>
      </c>
      <c r="F286" s="189"/>
      <c r="G286" s="111" t="s">
        <v>20</v>
      </c>
      <c r="H286" s="112">
        <v>0.128</v>
      </c>
      <c r="I286" s="113">
        <v>14.85</v>
      </c>
      <c r="J286" s="113">
        <v>1.9</v>
      </c>
    </row>
    <row r="287" spans="1:10" ht="15.75" customHeight="1" x14ac:dyDescent="0.25">
      <c r="A287" s="114"/>
      <c r="B287" s="115"/>
      <c r="C287" s="114"/>
      <c r="D287" s="114"/>
      <c r="E287" s="114"/>
      <c r="F287" s="114"/>
      <c r="G287" s="116"/>
      <c r="H287" s="117"/>
      <c r="I287" s="118"/>
      <c r="J287" s="118"/>
    </row>
    <row r="288" spans="1:10" ht="26.25" customHeight="1" x14ac:dyDescent="0.25">
      <c r="A288" s="90" t="s">
        <v>1162</v>
      </c>
      <c r="B288" s="91" t="s">
        <v>4</v>
      </c>
      <c r="C288" s="90" t="s">
        <v>5</v>
      </c>
      <c r="D288" s="90" t="s">
        <v>6</v>
      </c>
      <c r="E288" s="185" t="s">
        <v>462</v>
      </c>
      <c r="F288" s="185"/>
      <c r="G288" s="92" t="s">
        <v>7</v>
      </c>
      <c r="H288" s="91" t="s">
        <v>8</v>
      </c>
      <c r="I288" s="91" t="s">
        <v>9</v>
      </c>
      <c r="J288" s="91" t="s">
        <v>10</v>
      </c>
    </row>
    <row r="289" spans="1:10" ht="25.5" customHeight="1" x14ac:dyDescent="0.25">
      <c r="A289" s="94" t="s">
        <v>463</v>
      </c>
      <c r="B289" s="95" t="s">
        <v>437</v>
      </c>
      <c r="C289" s="94" t="s">
        <v>18</v>
      </c>
      <c r="D289" s="94" t="s">
        <v>438</v>
      </c>
      <c r="E289" s="186" t="s">
        <v>720</v>
      </c>
      <c r="F289" s="186"/>
      <c r="G289" s="96" t="s">
        <v>38</v>
      </c>
      <c r="H289" s="97">
        <v>1</v>
      </c>
      <c r="I289" s="98">
        <v>34.51</v>
      </c>
      <c r="J289" s="98">
        <v>34.51</v>
      </c>
    </row>
    <row r="290" spans="1:10" s="108" customFormat="1" ht="38.25" customHeight="1" x14ac:dyDescent="0.25">
      <c r="A290" s="99" t="s">
        <v>465</v>
      </c>
      <c r="B290" s="100" t="s">
        <v>721</v>
      </c>
      <c r="C290" s="99" t="s">
        <v>18</v>
      </c>
      <c r="D290" s="99" t="s">
        <v>722</v>
      </c>
      <c r="E290" s="187" t="s">
        <v>464</v>
      </c>
      <c r="F290" s="187"/>
      <c r="G290" s="101" t="s">
        <v>51</v>
      </c>
      <c r="H290" s="102">
        <v>2.5000000000000001E-2</v>
      </c>
      <c r="I290" s="103">
        <v>563.45000000000005</v>
      </c>
      <c r="J290" s="103">
        <v>14.08</v>
      </c>
    </row>
    <row r="291" spans="1:10" s="108" customFormat="1" ht="25.5" customHeight="1" x14ac:dyDescent="0.25">
      <c r="A291" s="99" t="s">
        <v>465</v>
      </c>
      <c r="B291" s="100" t="s">
        <v>542</v>
      </c>
      <c r="C291" s="99" t="s">
        <v>18</v>
      </c>
      <c r="D291" s="99" t="s">
        <v>543</v>
      </c>
      <c r="E291" s="187" t="s">
        <v>464</v>
      </c>
      <c r="F291" s="187"/>
      <c r="G291" s="101" t="s">
        <v>20</v>
      </c>
      <c r="H291" s="102">
        <v>0.86699999999999999</v>
      </c>
      <c r="I291" s="103">
        <v>18.23</v>
      </c>
      <c r="J291" s="103">
        <v>15.8</v>
      </c>
    </row>
    <row r="292" spans="1:10" s="108" customFormat="1" ht="25.5" customHeight="1" x14ac:dyDescent="0.25">
      <c r="A292" s="99" t="s">
        <v>465</v>
      </c>
      <c r="B292" s="100" t="s">
        <v>509</v>
      </c>
      <c r="C292" s="99" t="s">
        <v>18</v>
      </c>
      <c r="D292" s="99" t="s">
        <v>510</v>
      </c>
      <c r="E292" s="187" t="s">
        <v>464</v>
      </c>
      <c r="F292" s="187"/>
      <c r="G292" s="101" t="s">
        <v>20</v>
      </c>
      <c r="H292" s="102">
        <v>0.17599999999999999</v>
      </c>
      <c r="I292" s="103">
        <v>14.85</v>
      </c>
      <c r="J292" s="103">
        <v>2.61</v>
      </c>
    </row>
    <row r="293" spans="1:10" s="108" customFormat="1" ht="26.25" customHeight="1" x14ac:dyDescent="0.25">
      <c r="A293" s="99" t="s">
        <v>468</v>
      </c>
      <c r="B293" s="100" t="s">
        <v>723</v>
      </c>
      <c r="C293" s="99" t="s">
        <v>18</v>
      </c>
      <c r="D293" s="99" t="s">
        <v>724</v>
      </c>
      <c r="E293" s="187" t="s">
        <v>491</v>
      </c>
      <c r="F293" s="187"/>
      <c r="G293" s="101" t="s">
        <v>558</v>
      </c>
      <c r="H293" s="102">
        <v>0.38700000000000001</v>
      </c>
      <c r="I293" s="103">
        <v>5.22</v>
      </c>
      <c r="J293" s="103">
        <v>2.02</v>
      </c>
    </row>
    <row r="294" spans="1:10" x14ac:dyDescent="0.25">
      <c r="A294" s="104"/>
      <c r="B294" s="104"/>
      <c r="C294" s="104"/>
      <c r="D294" s="104"/>
      <c r="E294" s="104"/>
      <c r="F294" s="104"/>
      <c r="G294" s="104"/>
      <c r="H294" s="104"/>
      <c r="I294" s="104"/>
      <c r="J294" s="104"/>
    </row>
    <row r="295" spans="1:10" x14ac:dyDescent="0.25">
      <c r="A295" s="86" t="s">
        <v>143</v>
      </c>
      <c r="B295" s="86"/>
      <c r="C295" s="86"/>
      <c r="D295" s="86" t="s">
        <v>144</v>
      </c>
      <c r="E295" s="86"/>
      <c r="F295" s="184"/>
      <c r="G295" s="184"/>
      <c r="H295" s="87"/>
      <c r="I295" s="88"/>
      <c r="J295" s="107">
        <v>3421.16</v>
      </c>
    </row>
    <row r="296" spans="1:10" ht="30" customHeight="1" x14ac:dyDescent="0.25">
      <c r="A296" s="90" t="s">
        <v>145</v>
      </c>
      <c r="B296" s="91" t="s">
        <v>4</v>
      </c>
      <c r="C296" s="90" t="s">
        <v>5</v>
      </c>
      <c r="D296" s="90" t="s">
        <v>6</v>
      </c>
      <c r="E296" s="185" t="s">
        <v>462</v>
      </c>
      <c r="F296" s="185"/>
      <c r="G296" s="92" t="s">
        <v>7</v>
      </c>
      <c r="H296" s="91" t="s">
        <v>8</v>
      </c>
      <c r="I296" s="91" t="s">
        <v>9</v>
      </c>
      <c r="J296" s="93" t="s">
        <v>10</v>
      </c>
    </row>
    <row r="297" spans="1:10" ht="38.25" customHeight="1" x14ac:dyDescent="0.25">
      <c r="A297" s="94" t="s">
        <v>463</v>
      </c>
      <c r="B297" s="95" t="s">
        <v>146</v>
      </c>
      <c r="C297" s="94" t="s">
        <v>18</v>
      </c>
      <c r="D297" s="94" t="s">
        <v>147</v>
      </c>
      <c r="E297" s="186" t="s">
        <v>725</v>
      </c>
      <c r="F297" s="186"/>
      <c r="G297" s="96" t="s">
        <v>42</v>
      </c>
      <c r="H297" s="97">
        <v>1</v>
      </c>
      <c r="I297" s="98">
        <v>338.05</v>
      </c>
      <c r="J297" s="98">
        <v>338.05</v>
      </c>
    </row>
    <row r="298" spans="1:10" s="108" customFormat="1" ht="25.5" customHeight="1" x14ac:dyDescent="0.25">
      <c r="A298" s="99" t="s">
        <v>465</v>
      </c>
      <c r="B298" s="100" t="s">
        <v>726</v>
      </c>
      <c r="C298" s="99" t="s">
        <v>18</v>
      </c>
      <c r="D298" s="99" t="s">
        <v>727</v>
      </c>
      <c r="E298" s="187" t="s">
        <v>725</v>
      </c>
      <c r="F298" s="187"/>
      <c r="G298" s="101" t="s">
        <v>42</v>
      </c>
      <c r="H298" s="102">
        <v>1</v>
      </c>
      <c r="I298" s="103">
        <v>9.43</v>
      </c>
      <c r="J298" s="103">
        <v>9.43</v>
      </c>
    </row>
    <row r="299" spans="1:10" s="108" customFormat="1" ht="26.25" customHeight="1" x14ac:dyDescent="0.25">
      <c r="A299" s="99" t="s">
        <v>465</v>
      </c>
      <c r="B299" s="100" t="s">
        <v>728</v>
      </c>
      <c r="C299" s="99" t="s">
        <v>18</v>
      </c>
      <c r="D299" s="99" t="s">
        <v>729</v>
      </c>
      <c r="E299" s="187" t="s">
        <v>725</v>
      </c>
      <c r="F299" s="187"/>
      <c r="G299" s="101" t="s">
        <v>42</v>
      </c>
      <c r="H299" s="102">
        <v>1</v>
      </c>
      <c r="I299" s="103">
        <v>328.62</v>
      </c>
      <c r="J299" s="103">
        <v>328.62</v>
      </c>
    </row>
    <row r="300" spans="1:10" x14ac:dyDescent="0.25">
      <c r="A300" s="104"/>
      <c r="B300" s="104"/>
      <c r="C300" s="104"/>
      <c r="D300" s="104"/>
      <c r="E300" s="104"/>
      <c r="F300" s="104"/>
      <c r="G300" s="104"/>
      <c r="H300" s="104"/>
      <c r="I300" s="104"/>
      <c r="J300" s="104"/>
    </row>
    <row r="301" spans="1:10" ht="30" customHeight="1" x14ac:dyDescent="0.25">
      <c r="A301" s="90" t="s">
        <v>148</v>
      </c>
      <c r="B301" s="91" t="s">
        <v>4</v>
      </c>
      <c r="C301" s="90" t="s">
        <v>5</v>
      </c>
      <c r="D301" s="90" t="s">
        <v>6</v>
      </c>
      <c r="E301" s="185" t="s">
        <v>462</v>
      </c>
      <c r="F301" s="185"/>
      <c r="G301" s="92" t="s">
        <v>7</v>
      </c>
      <c r="H301" s="91" t="s">
        <v>8</v>
      </c>
      <c r="I301" s="91" t="s">
        <v>9</v>
      </c>
      <c r="J301" s="91" t="s">
        <v>10</v>
      </c>
    </row>
    <row r="302" spans="1:10" ht="51" customHeight="1" x14ac:dyDescent="0.25">
      <c r="A302" s="94" t="s">
        <v>463</v>
      </c>
      <c r="B302" s="95" t="s">
        <v>149</v>
      </c>
      <c r="C302" s="94" t="s">
        <v>18</v>
      </c>
      <c r="D302" s="94" t="s">
        <v>150</v>
      </c>
      <c r="E302" s="186" t="s">
        <v>725</v>
      </c>
      <c r="F302" s="186"/>
      <c r="G302" s="96" t="s">
        <v>42</v>
      </c>
      <c r="H302" s="97">
        <v>1</v>
      </c>
      <c r="I302" s="98">
        <v>157.01</v>
      </c>
      <c r="J302" s="98">
        <v>157.01</v>
      </c>
    </row>
    <row r="303" spans="1:10" s="108" customFormat="1" ht="25.5" customHeight="1" x14ac:dyDescent="0.25">
      <c r="A303" s="99" t="s">
        <v>465</v>
      </c>
      <c r="B303" s="100" t="s">
        <v>730</v>
      </c>
      <c r="C303" s="99" t="s">
        <v>18</v>
      </c>
      <c r="D303" s="99" t="s">
        <v>731</v>
      </c>
      <c r="E303" s="187" t="s">
        <v>725</v>
      </c>
      <c r="F303" s="187"/>
      <c r="G303" s="101" t="s">
        <v>42</v>
      </c>
      <c r="H303" s="102">
        <v>1</v>
      </c>
      <c r="I303" s="103">
        <v>5.14</v>
      </c>
      <c r="J303" s="103">
        <v>5.14</v>
      </c>
    </row>
    <row r="304" spans="1:10" s="108" customFormat="1" ht="25.5" customHeight="1" x14ac:dyDescent="0.25">
      <c r="A304" s="99" t="s">
        <v>465</v>
      </c>
      <c r="B304" s="100" t="s">
        <v>732</v>
      </c>
      <c r="C304" s="99" t="s">
        <v>18</v>
      </c>
      <c r="D304" s="99" t="s">
        <v>733</v>
      </c>
      <c r="E304" s="187" t="s">
        <v>725</v>
      </c>
      <c r="F304" s="187"/>
      <c r="G304" s="101" t="s">
        <v>42</v>
      </c>
      <c r="H304" s="102">
        <v>1</v>
      </c>
      <c r="I304" s="103">
        <v>8.4</v>
      </c>
      <c r="J304" s="103">
        <v>8.4</v>
      </c>
    </row>
    <row r="305" spans="1:10" s="108" customFormat="1" ht="25.5" customHeight="1" x14ac:dyDescent="0.25">
      <c r="A305" s="99" t="s">
        <v>465</v>
      </c>
      <c r="B305" s="100" t="s">
        <v>734</v>
      </c>
      <c r="C305" s="99" t="s">
        <v>18</v>
      </c>
      <c r="D305" s="99" t="s">
        <v>735</v>
      </c>
      <c r="E305" s="187" t="s">
        <v>725</v>
      </c>
      <c r="F305" s="187"/>
      <c r="G305" s="101" t="s">
        <v>42</v>
      </c>
      <c r="H305" s="102">
        <v>1</v>
      </c>
      <c r="I305" s="103">
        <v>6.36</v>
      </c>
      <c r="J305" s="103">
        <v>6.36</v>
      </c>
    </row>
    <row r="306" spans="1:10" s="108" customFormat="1" ht="25.5" customHeight="1" x14ac:dyDescent="0.25">
      <c r="A306" s="99" t="s">
        <v>465</v>
      </c>
      <c r="B306" s="100" t="s">
        <v>736</v>
      </c>
      <c r="C306" s="99" t="s">
        <v>18</v>
      </c>
      <c r="D306" s="99" t="s">
        <v>737</v>
      </c>
      <c r="E306" s="187" t="s">
        <v>725</v>
      </c>
      <c r="F306" s="187"/>
      <c r="G306" s="101" t="s">
        <v>42</v>
      </c>
      <c r="H306" s="102">
        <v>1</v>
      </c>
      <c r="I306" s="103">
        <v>100.03</v>
      </c>
      <c r="J306" s="103">
        <v>100.03</v>
      </c>
    </row>
    <row r="307" spans="1:10" s="108" customFormat="1" ht="26.25" customHeight="1" x14ac:dyDescent="0.25">
      <c r="A307" s="99" t="s">
        <v>465</v>
      </c>
      <c r="B307" s="100" t="s">
        <v>738</v>
      </c>
      <c r="C307" s="99" t="s">
        <v>18</v>
      </c>
      <c r="D307" s="99" t="s">
        <v>739</v>
      </c>
      <c r="E307" s="187" t="s">
        <v>725</v>
      </c>
      <c r="F307" s="187"/>
      <c r="G307" s="101" t="s">
        <v>42</v>
      </c>
      <c r="H307" s="102">
        <v>1</v>
      </c>
      <c r="I307" s="103">
        <v>37.08</v>
      </c>
      <c r="J307" s="103">
        <v>37.08</v>
      </c>
    </row>
    <row r="308" spans="1:10" x14ac:dyDescent="0.25">
      <c r="A308" s="104"/>
      <c r="B308" s="104"/>
      <c r="C308" s="104"/>
      <c r="D308" s="104"/>
      <c r="E308" s="104"/>
      <c r="F308" s="104"/>
      <c r="G308" s="104"/>
      <c r="H308" s="104"/>
      <c r="I308" s="104"/>
      <c r="J308" s="104"/>
    </row>
    <row r="309" spans="1:10" ht="30" customHeight="1" x14ac:dyDescent="0.25">
      <c r="A309" s="90" t="s">
        <v>740</v>
      </c>
      <c r="B309" s="91" t="s">
        <v>4</v>
      </c>
      <c r="C309" s="90" t="s">
        <v>5</v>
      </c>
      <c r="D309" s="90" t="s">
        <v>6</v>
      </c>
      <c r="E309" s="185" t="s">
        <v>462</v>
      </c>
      <c r="F309" s="185"/>
      <c r="G309" s="92" t="s">
        <v>7</v>
      </c>
      <c r="H309" s="91" t="s">
        <v>8</v>
      </c>
      <c r="I309" s="91" t="s">
        <v>9</v>
      </c>
      <c r="J309" s="91" t="s">
        <v>10</v>
      </c>
    </row>
    <row r="310" spans="1:10" ht="15" customHeight="1" x14ac:dyDescent="0.25">
      <c r="A310" s="94" t="s">
        <v>463</v>
      </c>
      <c r="B310" s="95" t="s">
        <v>152</v>
      </c>
      <c r="C310" s="94" t="s">
        <v>30</v>
      </c>
      <c r="D310" s="94" t="s">
        <v>153</v>
      </c>
      <c r="E310" s="186" t="s">
        <v>741</v>
      </c>
      <c r="F310" s="186"/>
      <c r="G310" s="96" t="s">
        <v>154</v>
      </c>
      <c r="H310" s="97">
        <v>1</v>
      </c>
      <c r="I310" s="98">
        <v>85.69</v>
      </c>
      <c r="J310" s="98">
        <v>85.69</v>
      </c>
    </row>
    <row r="311" spans="1:10" s="108" customFormat="1" ht="25.5" customHeight="1" x14ac:dyDescent="0.25">
      <c r="A311" s="99" t="s">
        <v>465</v>
      </c>
      <c r="B311" s="100" t="s">
        <v>742</v>
      </c>
      <c r="C311" s="99" t="s">
        <v>18</v>
      </c>
      <c r="D311" s="99" t="s">
        <v>743</v>
      </c>
      <c r="E311" s="187" t="s">
        <v>464</v>
      </c>
      <c r="F311" s="187"/>
      <c r="G311" s="101" t="s">
        <v>20</v>
      </c>
      <c r="H311" s="102">
        <v>2</v>
      </c>
      <c r="I311" s="103">
        <v>21.45</v>
      </c>
      <c r="J311" s="103">
        <v>42.9</v>
      </c>
    </row>
    <row r="312" spans="1:10" s="108" customFormat="1" ht="25.5" customHeight="1" x14ac:dyDescent="0.25">
      <c r="A312" s="99" t="s">
        <v>465</v>
      </c>
      <c r="B312" s="100" t="s">
        <v>509</v>
      </c>
      <c r="C312" s="99" t="s">
        <v>18</v>
      </c>
      <c r="D312" s="99" t="s">
        <v>510</v>
      </c>
      <c r="E312" s="187" t="s">
        <v>464</v>
      </c>
      <c r="F312" s="187"/>
      <c r="G312" s="101" t="s">
        <v>20</v>
      </c>
      <c r="H312" s="102">
        <v>2</v>
      </c>
      <c r="I312" s="103">
        <v>14.85</v>
      </c>
      <c r="J312" s="103">
        <v>29.7</v>
      </c>
    </row>
    <row r="313" spans="1:10" s="108" customFormat="1" ht="15.75" customHeight="1" x14ac:dyDescent="0.25">
      <c r="A313" s="99" t="s">
        <v>468</v>
      </c>
      <c r="B313" s="100" t="s">
        <v>744</v>
      </c>
      <c r="C313" s="99" t="s">
        <v>18</v>
      </c>
      <c r="D313" s="99" t="s">
        <v>745</v>
      </c>
      <c r="E313" s="187" t="s">
        <v>491</v>
      </c>
      <c r="F313" s="187"/>
      <c r="G313" s="101" t="s">
        <v>86</v>
      </c>
      <c r="H313" s="102">
        <v>0.5</v>
      </c>
      <c r="I313" s="103">
        <v>26.18</v>
      </c>
      <c r="J313" s="103">
        <v>13.09</v>
      </c>
    </row>
    <row r="314" spans="1:10" x14ac:dyDescent="0.25">
      <c r="A314" s="104"/>
      <c r="B314" s="104"/>
      <c r="C314" s="104"/>
      <c r="D314" s="104"/>
      <c r="E314" s="104"/>
      <c r="F314" s="104"/>
      <c r="G314" s="104"/>
      <c r="H314" s="104"/>
      <c r="I314" s="104"/>
      <c r="J314" s="104"/>
    </row>
    <row r="315" spans="1:10" ht="30" customHeight="1" x14ac:dyDescent="0.25">
      <c r="A315" s="90" t="s">
        <v>151</v>
      </c>
      <c r="B315" s="91" t="s">
        <v>4</v>
      </c>
      <c r="C315" s="90" t="s">
        <v>5</v>
      </c>
      <c r="D315" s="90" t="s">
        <v>6</v>
      </c>
      <c r="E315" s="185" t="s">
        <v>462</v>
      </c>
      <c r="F315" s="185"/>
      <c r="G315" s="92" t="s">
        <v>7</v>
      </c>
      <c r="H315" s="91" t="s">
        <v>8</v>
      </c>
      <c r="I315" s="91" t="s">
        <v>9</v>
      </c>
      <c r="J315" s="91" t="s">
        <v>10</v>
      </c>
    </row>
    <row r="316" spans="1:10" ht="63.75" customHeight="1" x14ac:dyDescent="0.25">
      <c r="A316" s="94" t="s">
        <v>463</v>
      </c>
      <c r="B316" s="95" t="s">
        <v>156</v>
      </c>
      <c r="C316" s="94" t="s">
        <v>18</v>
      </c>
      <c r="D316" s="94" t="s">
        <v>157</v>
      </c>
      <c r="E316" s="186" t="s">
        <v>725</v>
      </c>
      <c r="F316" s="186"/>
      <c r="G316" s="96" t="s">
        <v>42</v>
      </c>
      <c r="H316" s="97">
        <v>1</v>
      </c>
      <c r="I316" s="98">
        <v>882.3</v>
      </c>
      <c r="J316" s="98">
        <v>882.3</v>
      </c>
    </row>
    <row r="317" spans="1:10" s="108" customFormat="1" ht="25.5" customHeight="1" x14ac:dyDescent="0.25">
      <c r="A317" s="99" t="s">
        <v>465</v>
      </c>
      <c r="B317" s="100" t="s">
        <v>734</v>
      </c>
      <c r="C317" s="99" t="s">
        <v>18</v>
      </c>
      <c r="D317" s="99" t="s">
        <v>735</v>
      </c>
      <c r="E317" s="187" t="s">
        <v>725</v>
      </c>
      <c r="F317" s="187"/>
      <c r="G317" s="101" t="s">
        <v>42</v>
      </c>
      <c r="H317" s="102">
        <v>1</v>
      </c>
      <c r="I317" s="103">
        <v>6.36</v>
      </c>
      <c r="J317" s="103">
        <v>6.36</v>
      </c>
    </row>
    <row r="318" spans="1:10" s="108" customFormat="1" ht="25.5" customHeight="1" x14ac:dyDescent="0.25">
      <c r="A318" s="99" t="s">
        <v>465</v>
      </c>
      <c r="B318" s="100" t="s">
        <v>746</v>
      </c>
      <c r="C318" s="99" t="s">
        <v>18</v>
      </c>
      <c r="D318" s="99" t="s">
        <v>747</v>
      </c>
      <c r="E318" s="187" t="s">
        <v>725</v>
      </c>
      <c r="F318" s="187"/>
      <c r="G318" s="101" t="s">
        <v>42</v>
      </c>
      <c r="H318" s="102">
        <v>1</v>
      </c>
      <c r="I318" s="103">
        <v>635.87</v>
      </c>
      <c r="J318" s="103">
        <v>635.87</v>
      </c>
    </row>
    <row r="319" spans="1:10" s="108" customFormat="1" ht="25.5" customHeight="1" x14ac:dyDescent="0.25">
      <c r="A319" s="99" t="s">
        <v>465</v>
      </c>
      <c r="B319" s="100" t="s">
        <v>748</v>
      </c>
      <c r="C319" s="99" t="s">
        <v>18</v>
      </c>
      <c r="D319" s="99" t="s">
        <v>749</v>
      </c>
      <c r="E319" s="187" t="s">
        <v>725</v>
      </c>
      <c r="F319" s="187"/>
      <c r="G319" s="101" t="s">
        <v>42</v>
      </c>
      <c r="H319" s="102">
        <v>1</v>
      </c>
      <c r="I319" s="103">
        <v>31.55</v>
      </c>
      <c r="J319" s="103">
        <v>31.55</v>
      </c>
    </row>
    <row r="320" spans="1:10" s="108" customFormat="1" ht="39" customHeight="1" x14ac:dyDescent="0.25">
      <c r="A320" s="99" t="s">
        <v>465</v>
      </c>
      <c r="B320" s="100" t="s">
        <v>750</v>
      </c>
      <c r="C320" s="99" t="s">
        <v>18</v>
      </c>
      <c r="D320" s="99" t="s">
        <v>751</v>
      </c>
      <c r="E320" s="187" t="s">
        <v>725</v>
      </c>
      <c r="F320" s="187"/>
      <c r="G320" s="101" t="s">
        <v>42</v>
      </c>
      <c r="H320" s="102">
        <v>1</v>
      </c>
      <c r="I320" s="103">
        <v>208.52</v>
      </c>
      <c r="J320" s="103">
        <v>208.52</v>
      </c>
    </row>
    <row r="321" spans="1:10" x14ac:dyDescent="0.25">
      <c r="A321" s="104"/>
      <c r="B321" s="104"/>
      <c r="C321" s="104"/>
      <c r="D321" s="104"/>
      <c r="E321" s="104"/>
      <c r="F321" s="104"/>
      <c r="G321" s="104"/>
      <c r="H321" s="104"/>
      <c r="I321" s="104"/>
      <c r="J321" s="104"/>
    </row>
    <row r="322" spans="1:10" x14ac:dyDescent="0.25">
      <c r="A322" s="86" t="s">
        <v>158</v>
      </c>
      <c r="B322" s="86"/>
      <c r="C322" s="86"/>
      <c r="D322" s="86" t="s">
        <v>159</v>
      </c>
      <c r="E322" s="86"/>
      <c r="F322" s="184"/>
      <c r="G322" s="184"/>
      <c r="H322" s="87"/>
      <c r="I322" s="88"/>
      <c r="J322" s="107">
        <v>46082.42</v>
      </c>
    </row>
    <row r="323" spans="1:10" ht="30" customHeight="1" x14ac:dyDescent="0.25">
      <c r="A323" s="90" t="s">
        <v>160</v>
      </c>
      <c r="B323" s="91" t="s">
        <v>4</v>
      </c>
      <c r="C323" s="90" t="s">
        <v>5</v>
      </c>
      <c r="D323" s="90" t="s">
        <v>6</v>
      </c>
      <c r="E323" s="185" t="s">
        <v>462</v>
      </c>
      <c r="F323" s="185"/>
      <c r="G323" s="92" t="s">
        <v>7</v>
      </c>
      <c r="H323" s="91" t="s">
        <v>8</v>
      </c>
      <c r="I323" s="91" t="s">
        <v>9</v>
      </c>
      <c r="J323" s="93" t="s">
        <v>10</v>
      </c>
    </row>
    <row r="324" spans="1:10" ht="38.25" customHeight="1" x14ac:dyDescent="0.25">
      <c r="A324" s="94" t="s">
        <v>463</v>
      </c>
      <c r="B324" s="95" t="s">
        <v>161</v>
      </c>
      <c r="C324" s="94" t="s">
        <v>18</v>
      </c>
      <c r="D324" s="94" t="s">
        <v>162</v>
      </c>
      <c r="E324" s="186" t="s">
        <v>585</v>
      </c>
      <c r="F324" s="186"/>
      <c r="G324" s="96" t="s">
        <v>38</v>
      </c>
      <c r="H324" s="97">
        <v>1</v>
      </c>
      <c r="I324" s="98">
        <v>91.1</v>
      </c>
      <c r="J324" s="98">
        <v>91.1</v>
      </c>
    </row>
    <row r="325" spans="1:10" s="108" customFormat="1" ht="25.5" customHeight="1" x14ac:dyDescent="0.25">
      <c r="A325" s="99" t="s">
        <v>465</v>
      </c>
      <c r="B325" s="100" t="s">
        <v>752</v>
      </c>
      <c r="C325" s="99" t="s">
        <v>18</v>
      </c>
      <c r="D325" s="99" t="s">
        <v>753</v>
      </c>
      <c r="E325" s="187" t="s">
        <v>506</v>
      </c>
      <c r="F325" s="187"/>
      <c r="G325" s="101" t="s">
        <v>51</v>
      </c>
      <c r="H325" s="102">
        <v>0.12130000000000001</v>
      </c>
      <c r="I325" s="103">
        <v>415.21</v>
      </c>
      <c r="J325" s="103">
        <v>50.36</v>
      </c>
    </row>
    <row r="326" spans="1:10" s="108" customFormat="1" ht="25.5" customHeight="1" x14ac:dyDescent="0.25">
      <c r="A326" s="99" t="s">
        <v>465</v>
      </c>
      <c r="B326" s="100" t="s">
        <v>507</v>
      </c>
      <c r="C326" s="99" t="s">
        <v>18</v>
      </c>
      <c r="D326" s="99" t="s">
        <v>508</v>
      </c>
      <c r="E326" s="187" t="s">
        <v>464</v>
      </c>
      <c r="F326" s="187"/>
      <c r="G326" s="101" t="s">
        <v>20</v>
      </c>
      <c r="H326" s="102">
        <v>0.22559999999999999</v>
      </c>
      <c r="I326" s="103">
        <v>18.100000000000001</v>
      </c>
      <c r="J326" s="103">
        <v>4.08</v>
      </c>
    </row>
    <row r="327" spans="1:10" s="108" customFormat="1" ht="25.5" customHeight="1" x14ac:dyDescent="0.25">
      <c r="A327" s="99" t="s">
        <v>465</v>
      </c>
      <c r="B327" s="100" t="s">
        <v>542</v>
      </c>
      <c r="C327" s="99" t="s">
        <v>18</v>
      </c>
      <c r="D327" s="99" t="s">
        <v>543</v>
      </c>
      <c r="E327" s="187" t="s">
        <v>464</v>
      </c>
      <c r="F327" s="187"/>
      <c r="G327" s="101" t="s">
        <v>20</v>
      </c>
      <c r="H327" s="102">
        <v>0.33169999999999999</v>
      </c>
      <c r="I327" s="103">
        <v>18.23</v>
      </c>
      <c r="J327" s="103">
        <v>6.04</v>
      </c>
    </row>
    <row r="328" spans="1:10" s="108" customFormat="1" ht="25.5" customHeight="1" x14ac:dyDescent="0.25">
      <c r="A328" s="99" t="s">
        <v>465</v>
      </c>
      <c r="B328" s="100" t="s">
        <v>509</v>
      </c>
      <c r="C328" s="99" t="s">
        <v>18</v>
      </c>
      <c r="D328" s="99" t="s">
        <v>510</v>
      </c>
      <c r="E328" s="187" t="s">
        <v>464</v>
      </c>
      <c r="F328" s="187"/>
      <c r="G328" s="101" t="s">
        <v>20</v>
      </c>
      <c r="H328" s="102">
        <v>0.55730000000000002</v>
      </c>
      <c r="I328" s="103">
        <v>14.85</v>
      </c>
      <c r="J328" s="103">
        <v>8.27</v>
      </c>
    </row>
    <row r="329" spans="1:10" s="108" customFormat="1" ht="15" customHeight="1" x14ac:dyDescent="0.25">
      <c r="A329" s="99" t="s">
        <v>468</v>
      </c>
      <c r="B329" s="100" t="s">
        <v>754</v>
      </c>
      <c r="C329" s="99" t="s">
        <v>18</v>
      </c>
      <c r="D329" s="99" t="s">
        <v>755</v>
      </c>
      <c r="E329" s="187" t="s">
        <v>491</v>
      </c>
      <c r="F329" s="187"/>
      <c r="G329" s="101" t="s">
        <v>38</v>
      </c>
      <c r="H329" s="102">
        <v>1.1279999999999999</v>
      </c>
      <c r="I329" s="103">
        <v>0.81</v>
      </c>
      <c r="J329" s="103">
        <v>0.91</v>
      </c>
    </row>
    <row r="330" spans="1:10" s="108" customFormat="1" ht="25.5" customHeight="1" x14ac:dyDescent="0.25">
      <c r="A330" s="99" t="s">
        <v>468</v>
      </c>
      <c r="B330" s="100" t="s">
        <v>756</v>
      </c>
      <c r="C330" s="99" t="s">
        <v>18</v>
      </c>
      <c r="D330" s="99" t="s">
        <v>757</v>
      </c>
      <c r="E330" s="187" t="s">
        <v>491</v>
      </c>
      <c r="F330" s="187"/>
      <c r="G330" s="101" t="s">
        <v>93</v>
      </c>
      <c r="H330" s="102">
        <v>0.25</v>
      </c>
      <c r="I330" s="103">
        <v>5.84</v>
      </c>
      <c r="J330" s="103">
        <v>1.46</v>
      </c>
    </row>
    <row r="331" spans="1:10" s="108" customFormat="1" ht="25.5" customHeight="1" x14ac:dyDescent="0.25">
      <c r="A331" s="99" t="s">
        <v>468</v>
      </c>
      <c r="B331" s="100" t="s">
        <v>563</v>
      </c>
      <c r="C331" s="99" t="s">
        <v>18</v>
      </c>
      <c r="D331" s="99" t="s">
        <v>564</v>
      </c>
      <c r="E331" s="187" t="s">
        <v>491</v>
      </c>
      <c r="F331" s="187"/>
      <c r="G331" s="101" t="s">
        <v>93</v>
      </c>
      <c r="H331" s="102">
        <v>0.2</v>
      </c>
      <c r="I331" s="103">
        <v>0.74</v>
      </c>
      <c r="J331" s="103">
        <v>0.14000000000000001</v>
      </c>
    </row>
    <row r="332" spans="1:10" s="108" customFormat="1" ht="26.25" customHeight="1" x14ac:dyDescent="0.25">
      <c r="A332" s="99" t="s">
        <v>468</v>
      </c>
      <c r="B332" s="100" t="s">
        <v>758</v>
      </c>
      <c r="C332" s="99" t="s">
        <v>18</v>
      </c>
      <c r="D332" s="99" t="s">
        <v>759</v>
      </c>
      <c r="E332" s="187" t="s">
        <v>491</v>
      </c>
      <c r="F332" s="187"/>
      <c r="G332" s="101" t="s">
        <v>38</v>
      </c>
      <c r="H332" s="102">
        <v>1.1224000000000001</v>
      </c>
      <c r="I332" s="103">
        <v>17.68</v>
      </c>
      <c r="J332" s="103">
        <v>19.84</v>
      </c>
    </row>
    <row r="333" spans="1:10" x14ac:dyDescent="0.25">
      <c r="A333" s="104"/>
      <c r="B333" s="104"/>
      <c r="C333" s="104"/>
      <c r="D333" s="104"/>
      <c r="E333" s="104"/>
      <c r="F333" s="104"/>
      <c r="G333" s="104"/>
      <c r="H333" s="104"/>
      <c r="I333" s="104"/>
      <c r="J333" s="104"/>
    </row>
    <row r="334" spans="1:10" ht="30" customHeight="1" x14ac:dyDescent="0.25">
      <c r="A334" s="90" t="s">
        <v>163</v>
      </c>
      <c r="B334" s="91" t="s">
        <v>4</v>
      </c>
      <c r="C334" s="90" t="s">
        <v>5</v>
      </c>
      <c r="D334" s="90" t="s">
        <v>6</v>
      </c>
      <c r="E334" s="185" t="s">
        <v>462</v>
      </c>
      <c r="F334" s="185"/>
      <c r="G334" s="92" t="s">
        <v>7</v>
      </c>
      <c r="H334" s="91" t="s">
        <v>8</v>
      </c>
      <c r="I334" s="91" t="s">
        <v>9</v>
      </c>
      <c r="J334" s="91" t="s">
        <v>10</v>
      </c>
    </row>
    <row r="335" spans="1:10" ht="25.5" customHeight="1" x14ac:dyDescent="0.25">
      <c r="A335" s="94" t="s">
        <v>463</v>
      </c>
      <c r="B335" s="95" t="s">
        <v>164</v>
      </c>
      <c r="C335" s="94" t="s">
        <v>18</v>
      </c>
      <c r="D335" s="94" t="s">
        <v>165</v>
      </c>
      <c r="E335" s="186" t="s">
        <v>546</v>
      </c>
      <c r="F335" s="186"/>
      <c r="G335" s="96" t="s">
        <v>51</v>
      </c>
      <c r="H335" s="97">
        <v>1</v>
      </c>
      <c r="I335" s="98">
        <v>38.270000000000003</v>
      </c>
      <c r="J335" s="98">
        <v>38.270000000000003</v>
      </c>
    </row>
    <row r="336" spans="1:10" s="108" customFormat="1" ht="38.25" customHeight="1" x14ac:dyDescent="0.25">
      <c r="A336" s="99" t="s">
        <v>465</v>
      </c>
      <c r="B336" s="100" t="s">
        <v>760</v>
      </c>
      <c r="C336" s="99" t="s">
        <v>18</v>
      </c>
      <c r="D336" s="99" t="s">
        <v>761</v>
      </c>
      <c r="E336" s="187" t="s">
        <v>549</v>
      </c>
      <c r="F336" s="187"/>
      <c r="G336" s="101" t="s">
        <v>550</v>
      </c>
      <c r="H336" s="102">
        <v>6.0000000000000001E-3</v>
      </c>
      <c r="I336" s="103">
        <v>167.27</v>
      </c>
      <c r="J336" s="103">
        <v>1</v>
      </c>
    </row>
    <row r="337" spans="1:10" s="108" customFormat="1" ht="25.5" customHeight="1" x14ac:dyDescent="0.25">
      <c r="A337" s="99" t="s">
        <v>465</v>
      </c>
      <c r="B337" s="100" t="s">
        <v>762</v>
      </c>
      <c r="C337" s="99" t="s">
        <v>18</v>
      </c>
      <c r="D337" s="99" t="s">
        <v>763</v>
      </c>
      <c r="E337" s="187" t="s">
        <v>549</v>
      </c>
      <c r="F337" s="187"/>
      <c r="G337" s="101" t="s">
        <v>550</v>
      </c>
      <c r="H337" s="102">
        <v>0.27400000000000002</v>
      </c>
      <c r="I337" s="103">
        <v>32.04</v>
      </c>
      <c r="J337" s="103">
        <v>8.77</v>
      </c>
    </row>
    <row r="338" spans="1:10" s="108" customFormat="1" ht="38.25" customHeight="1" x14ac:dyDescent="0.25">
      <c r="A338" s="99" t="s">
        <v>465</v>
      </c>
      <c r="B338" s="100" t="s">
        <v>764</v>
      </c>
      <c r="C338" s="99" t="s">
        <v>18</v>
      </c>
      <c r="D338" s="99" t="s">
        <v>765</v>
      </c>
      <c r="E338" s="187" t="s">
        <v>549</v>
      </c>
      <c r="F338" s="187"/>
      <c r="G338" s="101" t="s">
        <v>553</v>
      </c>
      <c r="H338" s="102">
        <v>3.0000000000000001E-3</v>
      </c>
      <c r="I338" s="103">
        <v>38.020000000000003</v>
      </c>
      <c r="J338" s="103">
        <v>0.11</v>
      </c>
    </row>
    <row r="339" spans="1:10" s="108" customFormat="1" ht="25.5" customHeight="1" x14ac:dyDescent="0.25">
      <c r="A339" s="99" t="s">
        <v>465</v>
      </c>
      <c r="B339" s="100" t="s">
        <v>766</v>
      </c>
      <c r="C339" s="99" t="s">
        <v>18</v>
      </c>
      <c r="D339" s="99" t="s">
        <v>767</v>
      </c>
      <c r="E339" s="187" t="s">
        <v>549</v>
      </c>
      <c r="F339" s="187"/>
      <c r="G339" s="101" t="s">
        <v>553</v>
      </c>
      <c r="H339" s="102">
        <v>0.254</v>
      </c>
      <c r="I339" s="103">
        <v>27.22</v>
      </c>
      <c r="J339" s="103">
        <v>6.91</v>
      </c>
    </row>
    <row r="340" spans="1:10" s="108" customFormat="1" ht="25.5" customHeight="1" x14ac:dyDescent="0.25">
      <c r="A340" s="99" t="s">
        <v>465</v>
      </c>
      <c r="B340" s="100" t="s">
        <v>509</v>
      </c>
      <c r="C340" s="99" t="s">
        <v>18</v>
      </c>
      <c r="D340" s="99" t="s">
        <v>510</v>
      </c>
      <c r="E340" s="187" t="s">
        <v>464</v>
      </c>
      <c r="F340" s="187"/>
      <c r="G340" s="101" t="s">
        <v>20</v>
      </c>
      <c r="H340" s="102">
        <v>0.65900000000000003</v>
      </c>
      <c r="I340" s="103">
        <v>14.85</v>
      </c>
      <c r="J340" s="103">
        <v>9.7799999999999994</v>
      </c>
    </row>
    <row r="341" spans="1:10" s="108" customFormat="1" ht="26.25" customHeight="1" x14ac:dyDescent="0.25">
      <c r="A341" s="99" t="s">
        <v>468</v>
      </c>
      <c r="B341" s="100" t="s">
        <v>768</v>
      </c>
      <c r="C341" s="99" t="s">
        <v>18</v>
      </c>
      <c r="D341" s="99" t="s">
        <v>769</v>
      </c>
      <c r="E341" s="190" t="s">
        <v>491</v>
      </c>
      <c r="F341" s="190"/>
      <c r="G341" s="101" t="s">
        <v>51</v>
      </c>
      <c r="H341" s="102">
        <v>1.25</v>
      </c>
      <c r="I341" s="103">
        <v>9.36</v>
      </c>
      <c r="J341" s="103">
        <v>11.7</v>
      </c>
    </row>
    <row r="342" spans="1:10" x14ac:dyDescent="0.25">
      <c r="A342" s="104"/>
      <c r="B342" s="104"/>
      <c r="C342" s="104"/>
      <c r="D342" s="104"/>
      <c r="E342" s="104"/>
      <c r="F342" s="104"/>
      <c r="G342" s="104"/>
      <c r="H342" s="104"/>
      <c r="I342" s="104"/>
      <c r="J342" s="104"/>
    </row>
    <row r="343" spans="1:10" ht="30" customHeight="1" x14ac:dyDescent="0.25">
      <c r="A343" s="90" t="s">
        <v>166</v>
      </c>
      <c r="B343" s="91" t="s">
        <v>4</v>
      </c>
      <c r="C343" s="90" t="s">
        <v>5</v>
      </c>
      <c r="D343" s="90" t="s">
        <v>6</v>
      </c>
      <c r="E343" s="185" t="s">
        <v>462</v>
      </c>
      <c r="F343" s="185"/>
      <c r="G343" s="92" t="s">
        <v>7</v>
      </c>
      <c r="H343" s="91" t="s">
        <v>8</v>
      </c>
      <c r="I343" s="91" t="s">
        <v>9</v>
      </c>
      <c r="J343" s="91" t="s">
        <v>10</v>
      </c>
    </row>
    <row r="344" spans="1:10" ht="25.5" customHeight="1" x14ac:dyDescent="0.25">
      <c r="A344" s="94" t="s">
        <v>463</v>
      </c>
      <c r="B344" s="95" t="s">
        <v>167</v>
      </c>
      <c r="C344" s="94" t="s">
        <v>18</v>
      </c>
      <c r="D344" s="94" t="s">
        <v>168</v>
      </c>
      <c r="E344" s="186" t="s">
        <v>506</v>
      </c>
      <c r="F344" s="186"/>
      <c r="G344" s="96" t="s">
        <v>38</v>
      </c>
      <c r="H344" s="97">
        <v>1</v>
      </c>
      <c r="I344" s="98">
        <v>14.87</v>
      </c>
      <c r="J344" s="98">
        <v>14.87</v>
      </c>
    </row>
    <row r="345" spans="1:10" ht="25.5" customHeight="1" x14ac:dyDescent="0.25">
      <c r="A345" s="99" t="s">
        <v>465</v>
      </c>
      <c r="B345" s="100" t="s">
        <v>544</v>
      </c>
      <c r="C345" s="99" t="s">
        <v>18</v>
      </c>
      <c r="D345" s="99" t="s">
        <v>545</v>
      </c>
      <c r="E345" s="187" t="s">
        <v>506</v>
      </c>
      <c r="F345" s="187"/>
      <c r="G345" s="101" t="s">
        <v>51</v>
      </c>
      <c r="H345" s="102">
        <v>3.39E-2</v>
      </c>
      <c r="I345" s="103">
        <v>332.02</v>
      </c>
      <c r="J345" s="103">
        <v>11.25</v>
      </c>
    </row>
    <row r="346" spans="1:10" ht="25.5" customHeight="1" x14ac:dyDescent="0.25">
      <c r="A346" s="99" t="s">
        <v>465</v>
      </c>
      <c r="B346" s="100" t="s">
        <v>542</v>
      </c>
      <c r="C346" s="99" t="s">
        <v>18</v>
      </c>
      <c r="D346" s="99" t="s">
        <v>543</v>
      </c>
      <c r="E346" s="187" t="s">
        <v>464</v>
      </c>
      <c r="F346" s="187"/>
      <c r="G346" s="101" t="s">
        <v>20</v>
      </c>
      <c r="H346" s="102">
        <v>0.16309999999999999</v>
      </c>
      <c r="I346" s="103">
        <v>18.23</v>
      </c>
      <c r="J346" s="103">
        <v>2.97</v>
      </c>
    </row>
    <row r="347" spans="1:10" ht="26.25" customHeight="1" x14ac:dyDescent="0.25">
      <c r="A347" s="99" t="s">
        <v>465</v>
      </c>
      <c r="B347" s="100" t="s">
        <v>509</v>
      </c>
      <c r="C347" s="99" t="s">
        <v>18</v>
      </c>
      <c r="D347" s="99" t="s">
        <v>510</v>
      </c>
      <c r="E347" s="187" t="s">
        <v>464</v>
      </c>
      <c r="F347" s="187"/>
      <c r="G347" s="101" t="s">
        <v>20</v>
      </c>
      <c r="H347" s="102">
        <v>4.4400000000000002E-2</v>
      </c>
      <c r="I347" s="103">
        <v>14.85</v>
      </c>
      <c r="J347" s="103">
        <v>0.65</v>
      </c>
    </row>
    <row r="348" spans="1:10" x14ac:dyDescent="0.25">
      <c r="A348" s="104"/>
      <c r="B348" s="104"/>
      <c r="C348" s="104"/>
      <c r="D348" s="104"/>
      <c r="E348" s="104"/>
      <c r="F348" s="104"/>
      <c r="G348" s="104"/>
      <c r="H348" s="104"/>
      <c r="I348" s="104"/>
      <c r="J348" s="104"/>
    </row>
    <row r="349" spans="1:10" ht="30" customHeight="1" x14ac:dyDescent="0.25">
      <c r="A349" s="119" t="s">
        <v>169</v>
      </c>
      <c r="B349" s="120" t="s">
        <v>4</v>
      </c>
      <c r="C349" s="119" t="s">
        <v>5</v>
      </c>
      <c r="D349" s="119" t="s">
        <v>6</v>
      </c>
      <c r="E349" s="191" t="s">
        <v>462</v>
      </c>
      <c r="F349" s="191"/>
      <c r="G349" s="121" t="s">
        <v>7</v>
      </c>
      <c r="H349" s="120" t="s">
        <v>8</v>
      </c>
      <c r="I349" s="120" t="s">
        <v>9</v>
      </c>
      <c r="J349" s="120" t="s">
        <v>10</v>
      </c>
    </row>
    <row r="350" spans="1:10" ht="25.5" customHeight="1" x14ac:dyDescent="0.25">
      <c r="A350" s="94" t="s">
        <v>463</v>
      </c>
      <c r="B350" s="95" t="s">
        <v>170</v>
      </c>
      <c r="C350" s="94" t="s">
        <v>18</v>
      </c>
      <c r="D350" s="94" t="s">
        <v>171</v>
      </c>
      <c r="E350" s="186" t="s">
        <v>585</v>
      </c>
      <c r="F350" s="186"/>
      <c r="G350" s="96" t="s">
        <v>38</v>
      </c>
      <c r="H350" s="97">
        <v>1</v>
      </c>
      <c r="I350" s="98">
        <v>78.31</v>
      </c>
      <c r="J350" s="98">
        <v>78.31</v>
      </c>
    </row>
    <row r="351" spans="1:10" ht="25.5" customHeight="1" x14ac:dyDescent="0.25">
      <c r="A351" s="99" t="s">
        <v>465</v>
      </c>
      <c r="B351" s="100" t="s">
        <v>770</v>
      </c>
      <c r="C351" s="99" t="s">
        <v>18</v>
      </c>
      <c r="D351" s="99" t="s">
        <v>771</v>
      </c>
      <c r="E351" s="187" t="s">
        <v>549</v>
      </c>
      <c r="F351" s="187"/>
      <c r="G351" s="101" t="s">
        <v>550</v>
      </c>
      <c r="H351" s="102">
        <v>1.5</v>
      </c>
      <c r="I351" s="103">
        <v>2.98</v>
      </c>
      <c r="J351" s="103">
        <v>4.47</v>
      </c>
    </row>
    <row r="352" spans="1:10" ht="25.5" customHeight="1" x14ac:dyDescent="0.25">
      <c r="A352" s="99" t="s">
        <v>465</v>
      </c>
      <c r="B352" s="100" t="s">
        <v>542</v>
      </c>
      <c r="C352" s="99" t="s">
        <v>18</v>
      </c>
      <c r="D352" s="99" t="s">
        <v>543</v>
      </c>
      <c r="E352" s="187" t="s">
        <v>464</v>
      </c>
      <c r="F352" s="187"/>
      <c r="G352" s="101" t="s">
        <v>20</v>
      </c>
      <c r="H352" s="102">
        <v>0.6</v>
      </c>
      <c r="I352" s="103">
        <v>18.23</v>
      </c>
      <c r="J352" s="103">
        <v>10.93</v>
      </c>
    </row>
    <row r="353" spans="1:10" ht="25.5" customHeight="1" x14ac:dyDescent="0.25">
      <c r="A353" s="99" t="s">
        <v>465</v>
      </c>
      <c r="B353" s="100" t="s">
        <v>509</v>
      </c>
      <c r="C353" s="99" t="s">
        <v>18</v>
      </c>
      <c r="D353" s="99" t="s">
        <v>510</v>
      </c>
      <c r="E353" s="187" t="s">
        <v>464</v>
      </c>
      <c r="F353" s="187"/>
      <c r="G353" s="101" t="s">
        <v>20</v>
      </c>
      <c r="H353" s="102">
        <v>3</v>
      </c>
      <c r="I353" s="103">
        <v>14.85</v>
      </c>
      <c r="J353" s="103">
        <v>44.55</v>
      </c>
    </row>
    <row r="354" spans="1:10" ht="15" customHeight="1" x14ac:dyDescent="0.25">
      <c r="A354" s="99" t="s">
        <v>468</v>
      </c>
      <c r="B354" s="100" t="s">
        <v>577</v>
      </c>
      <c r="C354" s="99" t="s">
        <v>18</v>
      </c>
      <c r="D354" s="99" t="s">
        <v>578</v>
      </c>
      <c r="E354" s="187" t="s">
        <v>491</v>
      </c>
      <c r="F354" s="187"/>
      <c r="G354" s="101" t="s">
        <v>86</v>
      </c>
      <c r="H354" s="102">
        <v>8</v>
      </c>
      <c r="I354" s="103">
        <v>0.72</v>
      </c>
      <c r="J354" s="103">
        <v>5.76</v>
      </c>
    </row>
    <row r="355" spans="1:10" ht="25.5" customHeight="1" x14ac:dyDescent="0.25">
      <c r="A355" s="99" t="s">
        <v>468</v>
      </c>
      <c r="B355" s="100" t="s">
        <v>772</v>
      </c>
      <c r="C355" s="99" t="s">
        <v>18</v>
      </c>
      <c r="D355" s="99" t="s">
        <v>773</v>
      </c>
      <c r="E355" s="187" t="s">
        <v>491</v>
      </c>
      <c r="F355" s="187"/>
      <c r="G355" s="101" t="s">
        <v>86</v>
      </c>
      <c r="H355" s="102">
        <v>14</v>
      </c>
      <c r="I355" s="103">
        <v>0.46</v>
      </c>
      <c r="J355" s="103">
        <v>6.44</v>
      </c>
    </row>
    <row r="356" spans="1:10" ht="25.5" customHeight="1" x14ac:dyDescent="0.25">
      <c r="A356" s="99" t="s">
        <v>468</v>
      </c>
      <c r="B356" s="100" t="s">
        <v>774</v>
      </c>
      <c r="C356" s="99" t="s">
        <v>18</v>
      </c>
      <c r="D356" s="99" t="s">
        <v>775</v>
      </c>
      <c r="E356" s="187" t="s">
        <v>491</v>
      </c>
      <c r="F356" s="187"/>
      <c r="G356" s="101" t="s">
        <v>93</v>
      </c>
      <c r="H356" s="102">
        <v>2</v>
      </c>
      <c r="I356" s="103">
        <v>0.88</v>
      </c>
      <c r="J356" s="103">
        <v>1.76</v>
      </c>
    </row>
    <row r="357" spans="1:10" ht="15.75" customHeight="1" x14ac:dyDescent="0.25">
      <c r="A357" s="99" t="s">
        <v>468</v>
      </c>
      <c r="B357" s="100" t="s">
        <v>776</v>
      </c>
      <c r="C357" s="99" t="s">
        <v>18</v>
      </c>
      <c r="D357" s="99" t="s">
        <v>777</v>
      </c>
      <c r="E357" s="187" t="s">
        <v>491</v>
      </c>
      <c r="F357" s="187"/>
      <c r="G357" s="101" t="s">
        <v>558</v>
      </c>
      <c r="H357" s="102">
        <v>0.21176</v>
      </c>
      <c r="I357" s="103">
        <v>20.8</v>
      </c>
      <c r="J357" s="103">
        <v>4.4000000000000004</v>
      </c>
    </row>
    <row r="358" spans="1:10" x14ac:dyDescent="0.25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</row>
    <row r="359" spans="1:10" ht="30" customHeight="1" x14ac:dyDescent="0.25">
      <c r="A359" s="119" t="s">
        <v>172</v>
      </c>
      <c r="B359" s="120" t="s">
        <v>4</v>
      </c>
      <c r="C359" s="119" t="s">
        <v>5</v>
      </c>
      <c r="D359" s="119" t="s">
        <v>6</v>
      </c>
      <c r="E359" s="191" t="s">
        <v>462</v>
      </c>
      <c r="F359" s="191"/>
      <c r="G359" s="121" t="s">
        <v>7</v>
      </c>
      <c r="H359" s="120" t="s">
        <v>8</v>
      </c>
      <c r="I359" s="120" t="s">
        <v>9</v>
      </c>
      <c r="J359" s="120" t="s">
        <v>10</v>
      </c>
    </row>
    <row r="360" spans="1:10" ht="51" customHeight="1" x14ac:dyDescent="0.25">
      <c r="A360" s="94" t="s">
        <v>463</v>
      </c>
      <c r="B360" s="95" t="s">
        <v>173</v>
      </c>
      <c r="C360" s="94" t="s">
        <v>18</v>
      </c>
      <c r="D360" s="94" t="s">
        <v>174</v>
      </c>
      <c r="E360" s="186" t="s">
        <v>585</v>
      </c>
      <c r="F360" s="186"/>
      <c r="G360" s="96" t="s">
        <v>38</v>
      </c>
      <c r="H360" s="97">
        <v>1</v>
      </c>
      <c r="I360" s="98">
        <v>35.590000000000003</v>
      </c>
      <c r="J360" s="98">
        <v>35.590000000000003</v>
      </c>
    </row>
    <row r="361" spans="1:10" ht="38.25" customHeight="1" x14ac:dyDescent="0.25">
      <c r="A361" s="99" t="s">
        <v>465</v>
      </c>
      <c r="B361" s="100" t="s">
        <v>778</v>
      </c>
      <c r="C361" s="99" t="s">
        <v>18</v>
      </c>
      <c r="D361" s="99" t="s">
        <v>779</v>
      </c>
      <c r="E361" s="187" t="s">
        <v>585</v>
      </c>
      <c r="F361" s="187"/>
      <c r="G361" s="101" t="s">
        <v>38</v>
      </c>
      <c r="H361" s="102">
        <v>5.4800000000000001E-2</v>
      </c>
      <c r="I361" s="103">
        <v>43.86</v>
      </c>
      <c r="J361" s="103">
        <v>2.4</v>
      </c>
    </row>
    <row r="362" spans="1:10" ht="38.25" customHeight="1" x14ac:dyDescent="0.25">
      <c r="A362" s="99" t="s">
        <v>465</v>
      </c>
      <c r="B362" s="100" t="s">
        <v>780</v>
      </c>
      <c r="C362" s="99" t="s">
        <v>18</v>
      </c>
      <c r="D362" s="99" t="s">
        <v>781</v>
      </c>
      <c r="E362" s="187" t="s">
        <v>585</v>
      </c>
      <c r="F362" s="187"/>
      <c r="G362" s="101" t="s">
        <v>38</v>
      </c>
      <c r="H362" s="102">
        <v>0.33650000000000002</v>
      </c>
      <c r="I362" s="103">
        <v>38.17</v>
      </c>
      <c r="J362" s="103">
        <v>12.84</v>
      </c>
    </row>
    <row r="363" spans="1:10" ht="39" customHeight="1" x14ac:dyDescent="0.25">
      <c r="A363" s="109" t="s">
        <v>465</v>
      </c>
      <c r="B363" s="110" t="s">
        <v>782</v>
      </c>
      <c r="C363" s="109" t="s">
        <v>18</v>
      </c>
      <c r="D363" s="109" t="s">
        <v>783</v>
      </c>
      <c r="E363" s="189" t="s">
        <v>585</v>
      </c>
      <c r="F363" s="189"/>
      <c r="G363" s="111" t="s">
        <v>38</v>
      </c>
      <c r="H363" s="112">
        <v>0.60870000000000002</v>
      </c>
      <c r="I363" s="113">
        <v>33.44</v>
      </c>
      <c r="J363" s="113">
        <v>20.350000000000001</v>
      </c>
    </row>
    <row r="364" spans="1:10" x14ac:dyDescent="0.25">
      <c r="A364" s="114"/>
      <c r="B364" s="115"/>
      <c r="C364" s="114"/>
      <c r="D364" s="114"/>
      <c r="E364" s="114"/>
      <c r="F364" s="114"/>
      <c r="G364" s="116"/>
      <c r="H364" s="117"/>
      <c r="I364" s="118"/>
      <c r="J364" s="122"/>
    </row>
    <row r="365" spans="1:10" x14ac:dyDescent="0.25">
      <c r="A365" s="86" t="s">
        <v>175</v>
      </c>
      <c r="B365" s="86"/>
      <c r="C365" s="86"/>
      <c r="D365" s="86" t="s">
        <v>176</v>
      </c>
      <c r="E365" s="86"/>
      <c r="F365" s="184"/>
      <c r="G365" s="184"/>
      <c r="H365" s="87"/>
      <c r="I365" s="88"/>
      <c r="J365" s="107">
        <v>82195.649999999994</v>
      </c>
    </row>
    <row r="366" spans="1:10" ht="30" customHeight="1" x14ac:dyDescent="0.25">
      <c r="A366" s="119" t="s">
        <v>177</v>
      </c>
      <c r="B366" s="120" t="s">
        <v>4</v>
      </c>
      <c r="C366" s="119" t="s">
        <v>5</v>
      </c>
      <c r="D366" s="119" t="s">
        <v>6</v>
      </c>
      <c r="E366" s="191" t="s">
        <v>462</v>
      </c>
      <c r="F366" s="191"/>
      <c r="G366" s="121" t="s">
        <v>7</v>
      </c>
      <c r="H366" s="120" t="s">
        <v>8</v>
      </c>
      <c r="I366" s="120" t="s">
        <v>9</v>
      </c>
      <c r="J366" s="123" t="s">
        <v>10</v>
      </c>
    </row>
    <row r="367" spans="1:10" ht="15" customHeight="1" x14ac:dyDescent="0.25">
      <c r="A367" s="94" t="s">
        <v>463</v>
      </c>
      <c r="B367" s="95" t="s">
        <v>178</v>
      </c>
      <c r="C367" s="94" t="s">
        <v>18</v>
      </c>
      <c r="D367" s="94" t="s">
        <v>179</v>
      </c>
      <c r="E367" s="186" t="s">
        <v>725</v>
      </c>
      <c r="F367" s="186"/>
      <c r="G367" s="96" t="s">
        <v>42</v>
      </c>
      <c r="H367" s="97">
        <v>1</v>
      </c>
      <c r="I367" s="98">
        <v>11.16</v>
      </c>
      <c r="J367" s="98">
        <v>11.16</v>
      </c>
    </row>
    <row r="368" spans="1:10" s="108" customFormat="1" ht="25.5" customHeight="1" x14ac:dyDescent="0.25">
      <c r="A368" s="99" t="s">
        <v>465</v>
      </c>
      <c r="B368" s="100" t="s">
        <v>784</v>
      </c>
      <c r="C368" s="99" t="s">
        <v>18</v>
      </c>
      <c r="D368" s="99" t="s">
        <v>785</v>
      </c>
      <c r="E368" s="187" t="s">
        <v>464</v>
      </c>
      <c r="F368" s="187"/>
      <c r="G368" s="101" t="s">
        <v>20</v>
      </c>
      <c r="H368" s="102">
        <v>0.22</v>
      </c>
      <c r="I368" s="103">
        <v>17.809999999999999</v>
      </c>
      <c r="J368" s="103">
        <v>3.91</v>
      </c>
    </row>
    <row r="369" spans="1:10" s="108" customFormat="1" ht="25.5" customHeight="1" x14ac:dyDescent="0.25">
      <c r="A369" s="99" t="s">
        <v>465</v>
      </c>
      <c r="B369" s="100" t="s">
        <v>509</v>
      </c>
      <c r="C369" s="99" t="s">
        <v>18</v>
      </c>
      <c r="D369" s="99" t="s">
        <v>510</v>
      </c>
      <c r="E369" s="187" t="s">
        <v>464</v>
      </c>
      <c r="F369" s="187"/>
      <c r="G369" s="101" t="s">
        <v>20</v>
      </c>
      <c r="H369" s="102">
        <v>0.22</v>
      </c>
      <c r="I369" s="103">
        <v>14.85</v>
      </c>
      <c r="J369" s="103">
        <v>3.26</v>
      </c>
    </row>
    <row r="370" spans="1:10" s="108" customFormat="1" ht="15" customHeight="1" x14ac:dyDescent="0.25">
      <c r="A370" s="99" t="s">
        <v>468</v>
      </c>
      <c r="B370" s="100" t="s">
        <v>786</v>
      </c>
      <c r="C370" s="99" t="s">
        <v>18</v>
      </c>
      <c r="D370" s="99" t="s">
        <v>787</v>
      </c>
      <c r="E370" s="187" t="s">
        <v>491</v>
      </c>
      <c r="F370" s="187"/>
      <c r="G370" s="101" t="s">
        <v>42</v>
      </c>
      <c r="H370" s="102">
        <v>2.8000000000000001E-2</v>
      </c>
      <c r="I370" s="103">
        <v>4.91</v>
      </c>
      <c r="J370" s="103">
        <v>0.13</v>
      </c>
    </row>
    <row r="371" spans="1:10" s="108" customFormat="1" ht="15" customHeight="1" x14ac:dyDescent="0.25">
      <c r="A371" s="99" t="s">
        <v>468</v>
      </c>
      <c r="B371" s="100" t="s">
        <v>788</v>
      </c>
      <c r="C371" s="99" t="s">
        <v>18</v>
      </c>
      <c r="D371" s="99" t="s">
        <v>789</v>
      </c>
      <c r="E371" s="187" t="s">
        <v>491</v>
      </c>
      <c r="F371" s="187"/>
      <c r="G371" s="101" t="s">
        <v>42</v>
      </c>
      <c r="H371" s="102">
        <v>1</v>
      </c>
      <c r="I371" s="103">
        <v>3.86</v>
      </c>
      <c r="J371" s="103">
        <v>3.86</v>
      </c>
    </row>
    <row r="372" spans="1:10" s="108" customFormat="1" x14ac:dyDescent="0.25">
      <c r="A372" s="124"/>
      <c r="B372" s="124"/>
      <c r="C372" s="124"/>
      <c r="D372" s="124"/>
      <c r="E372" s="124"/>
      <c r="F372" s="125"/>
      <c r="G372" s="124"/>
      <c r="H372" s="125"/>
      <c r="I372" s="124"/>
      <c r="J372" s="125"/>
    </row>
    <row r="373" spans="1:10" s="108" customFormat="1" x14ac:dyDescent="0.25">
      <c r="A373" s="104"/>
      <c r="B373" s="104"/>
      <c r="C373" s="104"/>
      <c r="D373" s="104"/>
      <c r="E373" s="104"/>
      <c r="F373" s="104"/>
      <c r="G373" s="104"/>
      <c r="H373" s="104"/>
      <c r="I373" s="104"/>
      <c r="J373" s="104"/>
    </row>
    <row r="374" spans="1:10" ht="25.5" customHeight="1" x14ac:dyDescent="0.25">
      <c r="A374" s="119" t="s">
        <v>180</v>
      </c>
      <c r="B374" s="120" t="s">
        <v>4</v>
      </c>
      <c r="C374" s="119" t="s">
        <v>5</v>
      </c>
      <c r="D374" s="119" t="s">
        <v>6</v>
      </c>
      <c r="E374" s="191" t="s">
        <v>462</v>
      </c>
      <c r="F374" s="191"/>
      <c r="G374" s="121" t="s">
        <v>7</v>
      </c>
      <c r="H374" s="120" t="s">
        <v>8</v>
      </c>
      <c r="I374" s="120" t="s">
        <v>9</v>
      </c>
      <c r="J374" s="120" t="s">
        <v>10</v>
      </c>
    </row>
    <row r="375" spans="1:10" ht="25.5" customHeight="1" x14ac:dyDescent="0.25">
      <c r="A375" s="94" t="s">
        <v>463</v>
      </c>
      <c r="B375" s="95" t="s">
        <v>181</v>
      </c>
      <c r="C375" s="94" t="s">
        <v>30</v>
      </c>
      <c r="D375" s="94" t="s">
        <v>182</v>
      </c>
      <c r="E375" s="186" t="s">
        <v>638</v>
      </c>
      <c r="F375" s="186"/>
      <c r="G375" s="96" t="s">
        <v>38</v>
      </c>
      <c r="H375" s="97">
        <v>1</v>
      </c>
      <c r="I375" s="98">
        <v>139.36000000000001</v>
      </c>
      <c r="J375" s="98">
        <v>139.36000000000001</v>
      </c>
    </row>
    <row r="376" spans="1:10" s="108" customFormat="1" ht="25.5" customHeight="1" x14ac:dyDescent="0.25">
      <c r="A376" s="99" t="s">
        <v>465</v>
      </c>
      <c r="B376" s="100" t="s">
        <v>790</v>
      </c>
      <c r="C376" s="99" t="s">
        <v>18</v>
      </c>
      <c r="D376" s="99" t="s">
        <v>791</v>
      </c>
      <c r="E376" s="187" t="s">
        <v>549</v>
      </c>
      <c r="F376" s="187"/>
      <c r="G376" s="101" t="s">
        <v>550</v>
      </c>
      <c r="H376" s="102">
        <v>2.5000000000000001E-3</v>
      </c>
      <c r="I376" s="103">
        <v>18.95</v>
      </c>
      <c r="J376" s="103">
        <v>0.04</v>
      </c>
    </row>
    <row r="377" spans="1:10" s="108" customFormat="1" ht="25.5" customHeight="1" x14ac:dyDescent="0.25">
      <c r="A377" s="99" t="s">
        <v>465</v>
      </c>
      <c r="B377" s="100" t="s">
        <v>792</v>
      </c>
      <c r="C377" s="99" t="s">
        <v>18</v>
      </c>
      <c r="D377" s="99" t="s">
        <v>793</v>
      </c>
      <c r="E377" s="187" t="s">
        <v>549</v>
      </c>
      <c r="F377" s="187"/>
      <c r="G377" s="101" t="s">
        <v>553</v>
      </c>
      <c r="H377" s="102">
        <v>3.3999999999999998E-3</v>
      </c>
      <c r="I377" s="103">
        <v>18</v>
      </c>
      <c r="J377" s="103">
        <v>0.06</v>
      </c>
    </row>
    <row r="378" spans="1:10" s="108" customFormat="1" ht="25.5" customHeight="1" x14ac:dyDescent="0.25">
      <c r="A378" s="99" t="s">
        <v>465</v>
      </c>
      <c r="B378" s="100" t="s">
        <v>509</v>
      </c>
      <c r="C378" s="99" t="s">
        <v>18</v>
      </c>
      <c r="D378" s="99" t="s">
        <v>510</v>
      </c>
      <c r="E378" s="187" t="s">
        <v>464</v>
      </c>
      <c r="F378" s="187"/>
      <c r="G378" s="101" t="s">
        <v>20</v>
      </c>
      <c r="H378" s="102">
        <v>0.4</v>
      </c>
      <c r="I378" s="103">
        <v>14.85</v>
      </c>
      <c r="J378" s="103">
        <v>5.94</v>
      </c>
    </row>
    <row r="379" spans="1:10" s="108" customFormat="1" ht="25.5" customHeight="1" x14ac:dyDescent="0.25">
      <c r="A379" s="99" t="s">
        <v>465</v>
      </c>
      <c r="B379" s="100" t="s">
        <v>794</v>
      </c>
      <c r="C379" s="99" t="s">
        <v>18</v>
      </c>
      <c r="D379" s="99" t="s">
        <v>795</v>
      </c>
      <c r="E379" s="187" t="s">
        <v>464</v>
      </c>
      <c r="F379" s="187"/>
      <c r="G379" s="101" t="s">
        <v>20</v>
      </c>
      <c r="H379" s="102">
        <v>0.4</v>
      </c>
      <c r="I379" s="103">
        <v>22.47</v>
      </c>
      <c r="J379" s="103">
        <v>8.98</v>
      </c>
    </row>
    <row r="380" spans="1:10" s="108" customFormat="1" ht="25.5" customHeight="1" x14ac:dyDescent="0.25">
      <c r="A380" s="99" t="s">
        <v>468</v>
      </c>
      <c r="B380" s="100" t="s">
        <v>796</v>
      </c>
      <c r="C380" s="99" t="s">
        <v>18</v>
      </c>
      <c r="D380" s="99" t="s">
        <v>797</v>
      </c>
      <c r="E380" s="187" t="s">
        <v>491</v>
      </c>
      <c r="F380" s="187"/>
      <c r="G380" s="101" t="s">
        <v>663</v>
      </c>
      <c r="H380" s="102">
        <v>0.94</v>
      </c>
      <c r="I380" s="103">
        <v>0.2</v>
      </c>
      <c r="J380" s="103">
        <v>0.18</v>
      </c>
    </row>
    <row r="381" spans="1:10" s="108" customFormat="1" ht="25.5" customHeight="1" x14ac:dyDescent="0.25">
      <c r="A381" s="99" t="s">
        <v>468</v>
      </c>
      <c r="B381" s="100" t="s">
        <v>798</v>
      </c>
      <c r="C381" s="99" t="s">
        <v>18</v>
      </c>
      <c r="D381" s="99" t="s">
        <v>799</v>
      </c>
      <c r="E381" s="187" t="s">
        <v>491</v>
      </c>
      <c r="F381" s="187"/>
      <c r="G381" s="101" t="s">
        <v>42</v>
      </c>
      <c r="H381" s="102">
        <v>0.31</v>
      </c>
      <c r="I381" s="103">
        <v>2.44</v>
      </c>
      <c r="J381" s="103">
        <v>0.75</v>
      </c>
    </row>
    <row r="382" spans="1:10" s="108" customFormat="1" ht="25.5" customHeight="1" x14ac:dyDescent="0.25">
      <c r="A382" s="99" t="s">
        <v>468</v>
      </c>
      <c r="B382" s="100" t="s">
        <v>800</v>
      </c>
      <c r="C382" s="99" t="s">
        <v>18</v>
      </c>
      <c r="D382" s="99" t="s">
        <v>801</v>
      </c>
      <c r="E382" s="187" t="s">
        <v>491</v>
      </c>
      <c r="F382" s="187"/>
      <c r="G382" s="101" t="s">
        <v>42</v>
      </c>
      <c r="H382" s="102">
        <v>0.94</v>
      </c>
      <c r="I382" s="103">
        <v>2.39</v>
      </c>
      <c r="J382" s="103">
        <v>2.2400000000000002</v>
      </c>
    </row>
    <row r="383" spans="1:10" s="108" customFormat="1" ht="25.5" customHeight="1" x14ac:dyDescent="0.25">
      <c r="A383" s="99" t="s">
        <v>468</v>
      </c>
      <c r="B383" s="100" t="s">
        <v>802</v>
      </c>
      <c r="C383" s="99" t="s">
        <v>30</v>
      </c>
      <c r="D383" s="99" t="s">
        <v>803</v>
      </c>
      <c r="E383" s="187" t="s">
        <v>474</v>
      </c>
      <c r="F383" s="187"/>
      <c r="G383" s="101" t="s">
        <v>38</v>
      </c>
      <c r="H383" s="102">
        <v>1.1000000000000001</v>
      </c>
      <c r="I383" s="103">
        <v>110.16</v>
      </c>
      <c r="J383" s="103">
        <v>121.17</v>
      </c>
    </row>
    <row r="384" spans="1:10" s="108" customFormat="1" x14ac:dyDescent="0.25">
      <c r="A384" s="124"/>
      <c r="B384" s="124"/>
      <c r="C384" s="124"/>
      <c r="D384" s="124"/>
      <c r="E384" s="124"/>
      <c r="F384" s="125"/>
      <c r="G384" s="124"/>
      <c r="H384" s="125"/>
      <c r="I384" s="124"/>
      <c r="J384" s="125"/>
    </row>
    <row r="385" spans="1:10" s="108" customFormat="1" ht="15.75" customHeight="1" x14ac:dyDescent="0.25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</row>
    <row r="386" spans="1:10" ht="25.5" customHeight="1" x14ac:dyDescent="0.25">
      <c r="A386" s="119" t="s">
        <v>183</v>
      </c>
      <c r="B386" s="120" t="s">
        <v>4</v>
      </c>
      <c r="C386" s="119" t="s">
        <v>5</v>
      </c>
      <c r="D386" s="119" t="s">
        <v>6</v>
      </c>
      <c r="E386" s="191" t="s">
        <v>462</v>
      </c>
      <c r="F386" s="191"/>
      <c r="G386" s="121" t="s">
        <v>7</v>
      </c>
      <c r="H386" s="120" t="s">
        <v>8</v>
      </c>
      <c r="I386" s="120" t="s">
        <v>9</v>
      </c>
      <c r="J386" s="120" t="s">
        <v>10</v>
      </c>
    </row>
    <row r="387" spans="1:10" ht="25.5" customHeight="1" x14ac:dyDescent="0.25">
      <c r="A387" s="94" t="s">
        <v>463</v>
      </c>
      <c r="B387" s="95" t="s">
        <v>184</v>
      </c>
      <c r="C387" s="94" t="s">
        <v>30</v>
      </c>
      <c r="D387" s="94" t="s">
        <v>185</v>
      </c>
      <c r="E387" s="186" t="s">
        <v>804</v>
      </c>
      <c r="F387" s="186"/>
      <c r="G387" s="96" t="s">
        <v>55</v>
      </c>
      <c r="H387" s="97">
        <v>1</v>
      </c>
      <c r="I387" s="98">
        <v>130.80000000000001</v>
      </c>
      <c r="J387" s="98">
        <v>130.80000000000001</v>
      </c>
    </row>
    <row r="388" spans="1:10" s="108" customFormat="1" ht="25.5" customHeight="1" x14ac:dyDescent="0.25">
      <c r="A388" s="99" t="s">
        <v>465</v>
      </c>
      <c r="B388" s="100" t="s">
        <v>805</v>
      </c>
      <c r="C388" s="99" t="s">
        <v>18</v>
      </c>
      <c r="D388" s="99" t="s">
        <v>806</v>
      </c>
      <c r="E388" s="187" t="s">
        <v>464</v>
      </c>
      <c r="F388" s="187"/>
      <c r="G388" s="101" t="s">
        <v>20</v>
      </c>
      <c r="H388" s="102">
        <v>1</v>
      </c>
      <c r="I388" s="103">
        <v>17.489999999999998</v>
      </c>
      <c r="J388" s="103">
        <v>17.489999999999998</v>
      </c>
    </row>
    <row r="389" spans="1:10" s="108" customFormat="1" ht="25.5" customHeight="1" x14ac:dyDescent="0.25">
      <c r="A389" s="99" t="s">
        <v>465</v>
      </c>
      <c r="B389" s="100" t="s">
        <v>807</v>
      </c>
      <c r="C389" s="99" t="s">
        <v>18</v>
      </c>
      <c r="D389" s="99" t="s">
        <v>808</v>
      </c>
      <c r="E389" s="187" t="s">
        <v>464</v>
      </c>
      <c r="F389" s="187"/>
      <c r="G389" s="101" t="s">
        <v>20</v>
      </c>
      <c r="H389" s="102">
        <v>1</v>
      </c>
      <c r="I389" s="103">
        <v>14.96</v>
      </c>
      <c r="J389" s="103">
        <v>14.96</v>
      </c>
    </row>
    <row r="390" spans="1:10" s="108" customFormat="1" ht="25.5" customHeight="1" x14ac:dyDescent="0.25">
      <c r="A390" s="99" t="s">
        <v>468</v>
      </c>
      <c r="B390" s="100" t="s">
        <v>809</v>
      </c>
      <c r="C390" s="99" t="s">
        <v>18</v>
      </c>
      <c r="D390" s="99" t="s">
        <v>810</v>
      </c>
      <c r="E390" s="187" t="s">
        <v>491</v>
      </c>
      <c r="F390" s="187"/>
      <c r="G390" s="101" t="s">
        <v>42</v>
      </c>
      <c r="H390" s="102">
        <v>0.63</v>
      </c>
      <c r="I390" s="103">
        <v>12.93</v>
      </c>
      <c r="J390" s="103">
        <v>8.14</v>
      </c>
    </row>
    <row r="391" spans="1:10" s="108" customFormat="1" ht="25.5" customHeight="1" x14ac:dyDescent="0.25">
      <c r="A391" s="99" t="s">
        <v>468</v>
      </c>
      <c r="B391" s="100" t="s">
        <v>811</v>
      </c>
      <c r="C391" s="99" t="s">
        <v>18</v>
      </c>
      <c r="D391" s="99" t="s">
        <v>812</v>
      </c>
      <c r="E391" s="187" t="s">
        <v>491</v>
      </c>
      <c r="F391" s="187"/>
      <c r="G391" s="101" t="s">
        <v>86</v>
      </c>
      <c r="H391" s="102">
        <v>13.5</v>
      </c>
      <c r="I391" s="103">
        <v>6.3</v>
      </c>
      <c r="J391" s="103">
        <v>85.05</v>
      </c>
    </row>
    <row r="392" spans="1:10" s="108" customFormat="1" ht="15.75" customHeight="1" x14ac:dyDescent="0.25">
      <c r="A392" s="99" t="s">
        <v>468</v>
      </c>
      <c r="B392" s="100" t="s">
        <v>813</v>
      </c>
      <c r="C392" s="99" t="s">
        <v>18</v>
      </c>
      <c r="D392" s="99" t="s">
        <v>814</v>
      </c>
      <c r="E392" s="187" t="s">
        <v>491</v>
      </c>
      <c r="F392" s="187"/>
      <c r="G392" s="101" t="s">
        <v>86</v>
      </c>
      <c r="H392" s="102">
        <v>0.3</v>
      </c>
      <c r="I392" s="103">
        <v>17.2</v>
      </c>
      <c r="J392" s="103">
        <v>5.16</v>
      </c>
    </row>
    <row r="393" spans="1:10" s="108" customFormat="1" ht="15.75" customHeight="1" x14ac:dyDescent="0.25">
      <c r="A393" s="104"/>
      <c r="B393" s="104"/>
      <c r="C393" s="104"/>
      <c r="D393" s="104"/>
      <c r="E393" s="104"/>
      <c r="F393" s="104"/>
      <c r="G393" s="104"/>
      <c r="H393" s="104"/>
      <c r="I393" s="104"/>
      <c r="J393" s="104"/>
    </row>
    <row r="394" spans="1:10" ht="25.5" customHeight="1" x14ac:dyDescent="0.25">
      <c r="A394" s="119" t="s">
        <v>186</v>
      </c>
      <c r="B394" s="120" t="s">
        <v>4</v>
      </c>
      <c r="C394" s="119" t="s">
        <v>5</v>
      </c>
      <c r="D394" s="119" t="s">
        <v>6</v>
      </c>
      <c r="E394" s="191" t="s">
        <v>462</v>
      </c>
      <c r="F394" s="191"/>
      <c r="G394" s="121" t="s">
        <v>7</v>
      </c>
      <c r="H394" s="120" t="s">
        <v>8</v>
      </c>
      <c r="I394" s="120" t="s">
        <v>9</v>
      </c>
      <c r="J394" s="120" t="s">
        <v>10</v>
      </c>
    </row>
    <row r="395" spans="1:10" ht="25.5" customHeight="1" x14ac:dyDescent="0.25">
      <c r="A395" s="94" t="s">
        <v>463</v>
      </c>
      <c r="B395" s="95" t="s">
        <v>187</v>
      </c>
      <c r="C395" s="94" t="s">
        <v>18</v>
      </c>
      <c r="D395" s="94" t="s">
        <v>188</v>
      </c>
      <c r="E395" s="186" t="s">
        <v>804</v>
      </c>
      <c r="F395" s="186"/>
      <c r="G395" s="96" t="s">
        <v>93</v>
      </c>
      <c r="H395" s="97">
        <v>1</v>
      </c>
      <c r="I395" s="98">
        <v>37.869999999999997</v>
      </c>
      <c r="J395" s="98">
        <v>37.869999999999997</v>
      </c>
    </row>
    <row r="396" spans="1:10" s="108" customFormat="1" ht="25.5" customHeight="1" x14ac:dyDescent="0.25">
      <c r="A396" s="99" t="s">
        <v>465</v>
      </c>
      <c r="B396" s="100" t="s">
        <v>790</v>
      </c>
      <c r="C396" s="99" t="s">
        <v>18</v>
      </c>
      <c r="D396" s="99" t="s">
        <v>791</v>
      </c>
      <c r="E396" s="187" t="s">
        <v>549</v>
      </c>
      <c r="F396" s="187"/>
      <c r="G396" s="101" t="s">
        <v>550</v>
      </c>
      <c r="H396" s="102">
        <v>1.32E-2</v>
      </c>
      <c r="I396" s="103">
        <v>18.95</v>
      </c>
      <c r="J396" s="103">
        <v>0.25</v>
      </c>
    </row>
    <row r="397" spans="1:10" s="108" customFormat="1" ht="25.5" customHeight="1" x14ac:dyDescent="0.25">
      <c r="A397" s="99" t="s">
        <v>465</v>
      </c>
      <c r="B397" s="100" t="s">
        <v>792</v>
      </c>
      <c r="C397" s="99" t="s">
        <v>18</v>
      </c>
      <c r="D397" s="99" t="s">
        <v>793</v>
      </c>
      <c r="E397" s="187" t="s">
        <v>549</v>
      </c>
      <c r="F397" s="187"/>
      <c r="G397" s="101" t="s">
        <v>553</v>
      </c>
      <c r="H397" s="102">
        <v>1.83E-2</v>
      </c>
      <c r="I397" s="103">
        <v>18</v>
      </c>
      <c r="J397" s="103">
        <v>0.32</v>
      </c>
    </row>
    <row r="398" spans="1:10" s="108" customFormat="1" ht="25.5" customHeight="1" x14ac:dyDescent="0.25">
      <c r="A398" s="99" t="s">
        <v>465</v>
      </c>
      <c r="B398" s="100" t="s">
        <v>509</v>
      </c>
      <c r="C398" s="99" t="s">
        <v>18</v>
      </c>
      <c r="D398" s="99" t="s">
        <v>510</v>
      </c>
      <c r="E398" s="187" t="s">
        <v>464</v>
      </c>
      <c r="F398" s="187"/>
      <c r="G398" s="101" t="s">
        <v>20</v>
      </c>
      <c r="H398" s="102">
        <v>0.28199999999999997</v>
      </c>
      <c r="I398" s="103">
        <v>14.85</v>
      </c>
      <c r="J398" s="103">
        <v>4.18</v>
      </c>
    </row>
    <row r="399" spans="1:10" s="108" customFormat="1" ht="25.5" customHeight="1" x14ac:dyDescent="0.25">
      <c r="A399" s="99" t="s">
        <v>465</v>
      </c>
      <c r="B399" s="100" t="s">
        <v>794</v>
      </c>
      <c r="C399" s="99" t="s">
        <v>18</v>
      </c>
      <c r="D399" s="99" t="s">
        <v>795</v>
      </c>
      <c r="E399" s="187" t="s">
        <v>464</v>
      </c>
      <c r="F399" s="187"/>
      <c r="G399" s="101" t="s">
        <v>20</v>
      </c>
      <c r="H399" s="102">
        <v>0.188</v>
      </c>
      <c r="I399" s="103">
        <v>22.47</v>
      </c>
      <c r="J399" s="103">
        <v>4.22</v>
      </c>
    </row>
    <row r="400" spans="1:10" s="108" customFormat="1" ht="15" customHeight="1" x14ac:dyDescent="0.25">
      <c r="A400" s="99" t="s">
        <v>468</v>
      </c>
      <c r="B400" s="100" t="s">
        <v>815</v>
      </c>
      <c r="C400" s="99" t="s">
        <v>18</v>
      </c>
      <c r="D400" s="99" t="s">
        <v>816</v>
      </c>
      <c r="E400" s="187" t="s">
        <v>491</v>
      </c>
      <c r="F400" s="187"/>
      <c r="G400" s="101" t="s">
        <v>93</v>
      </c>
      <c r="H400" s="102">
        <v>1.05</v>
      </c>
      <c r="I400" s="103">
        <v>21.43</v>
      </c>
      <c r="J400" s="103">
        <v>22.5</v>
      </c>
    </row>
    <row r="401" spans="1:10" s="108" customFormat="1" ht="15" customHeight="1" x14ac:dyDescent="0.25">
      <c r="A401" s="99" t="s">
        <v>468</v>
      </c>
      <c r="B401" s="100" t="s">
        <v>817</v>
      </c>
      <c r="C401" s="99" t="s">
        <v>18</v>
      </c>
      <c r="D401" s="99" t="s">
        <v>818</v>
      </c>
      <c r="E401" s="187" t="s">
        <v>491</v>
      </c>
      <c r="F401" s="187"/>
      <c r="G401" s="101" t="s">
        <v>86</v>
      </c>
      <c r="H401" s="102">
        <v>8.0000000000000002E-3</v>
      </c>
      <c r="I401" s="103">
        <v>10</v>
      </c>
      <c r="J401" s="103">
        <v>0.08</v>
      </c>
    </row>
    <row r="402" spans="1:10" s="108" customFormat="1" ht="15" customHeight="1" x14ac:dyDescent="0.25">
      <c r="A402" s="99" t="s">
        <v>468</v>
      </c>
      <c r="B402" s="100" t="s">
        <v>819</v>
      </c>
      <c r="C402" s="99" t="s">
        <v>18</v>
      </c>
      <c r="D402" s="99" t="s">
        <v>820</v>
      </c>
      <c r="E402" s="187" t="s">
        <v>491</v>
      </c>
      <c r="F402" s="187"/>
      <c r="G402" s="101" t="s">
        <v>86</v>
      </c>
      <c r="H402" s="102">
        <v>1.6000000000000001E-3</v>
      </c>
      <c r="I402" s="103">
        <v>48.31</v>
      </c>
      <c r="J402" s="103">
        <v>7.0000000000000007E-2</v>
      </c>
    </row>
    <row r="403" spans="1:10" s="108" customFormat="1" ht="25.5" customHeight="1" x14ac:dyDescent="0.25">
      <c r="A403" s="99" t="s">
        <v>468</v>
      </c>
      <c r="B403" s="100" t="s">
        <v>650</v>
      </c>
      <c r="C403" s="99" t="s">
        <v>18</v>
      </c>
      <c r="D403" s="99" t="s">
        <v>651</v>
      </c>
      <c r="E403" s="187" t="s">
        <v>491</v>
      </c>
      <c r="F403" s="187"/>
      <c r="G403" s="101" t="s">
        <v>652</v>
      </c>
      <c r="H403" s="102">
        <v>5.2999999999999999E-2</v>
      </c>
      <c r="I403" s="103">
        <v>25.03</v>
      </c>
      <c r="J403" s="103">
        <v>1.32</v>
      </c>
    </row>
    <row r="404" spans="1:10" s="108" customFormat="1" ht="15" customHeight="1" x14ac:dyDescent="0.25">
      <c r="A404" s="99" t="s">
        <v>468</v>
      </c>
      <c r="B404" s="100" t="s">
        <v>821</v>
      </c>
      <c r="C404" s="99" t="s">
        <v>18</v>
      </c>
      <c r="D404" s="99" t="s">
        <v>822</v>
      </c>
      <c r="E404" s="187" t="s">
        <v>491</v>
      </c>
      <c r="F404" s="187"/>
      <c r="G404" s="101" t="s">
        <v>86</v>
      </c>
      <c r="H404" s="102">
        <v>5.8999999999999997E-2</v>
      </c>
      <c r="I404" s="103">
        <v>83.7</v>
      </c>
      <c r="J404" s="103">
        <v>4.93</v>
      </c>
    </row>
    <row r="405" spans="1:10" s="108" customFormat="1" ht="15.75" customHeight="1" x14ac:dyDescent="0.25">
      <c r="A405" s="104"/>
      <c r="B405" s="104"/>
      <c r="C405" s="104"/>
      <c r="D405" s="104"/>
      <c r="E405" s="104"/>
      <c r="F405" s="104"/>
      <c r="G405" s="104"/>
      <c r="H405" s="104"/>
      <c r="I405" s="104"/>
      <c r="J405" s="104"/>
    </row>
    <row r="406" spans="1:10" ht="30" customHeight="1" x14ac:dyDescent="0.25">
      <c r="A406" s="119" t="s">
        <v>823</v>
      </c>
      <c r="B406" s="120" t="s">
        <v>4</v>
      </c>
      <c r="C406" s="119" t="s">
        <v>5</v>
      </c>
      <c r="D406" s="119" t="s">
        <v>6</v>
      </c>
      <c r="E406" s="191" t="s">
        <v>462</v>
      </c>
      <c r="F406" s="191"/>
      <c r="G406" s="121" t="s">
        <v>7</v>
      </c>
      <c r="H406" s="120" t="s">
        <v>8</v>
      </c>
      <c r="I406" s="120" t="s">
        <v>9</v>
      </c>
      <c r="J406" s="120" t="s">
        <v>10</v>
      </c>
    </row>
    <row r="407" spans="1:10" ht="15" customHeight="1" x14ac:dyDescent="0.25">
      <c r="A407" s="94" t="s">
        <v>463</v>
      </c>
      <c r="B407" s="95" t="s">
        <v>189</v>
      </c>
      <c r="C407" s="94" t="s">
        <v>18</v>
      </c>
      <c r="D407" s="94" t="s">
        <v>190</v>
      </c>
      <c r="E407" s="186" t="s">
        <v>824</v>
      </c>
      <c r="F407" s="186"/>
      <c r="G407" s="96" t="s">
        <v>93</v>
      </c>
      <c r="H407" s="97">
        <v>1</v>
      </c>
      <c r="I407" s="98">
        <v>48.07</v>
      </c>
      <c r="J407" s="98">
        <v>48.07</v>
      </c>
    </row>
    <row r="408" spans="1:10" s="108" customFormat="1" ht="25.5" customHeight="1" x14ac:dyDescent="0.25">
      <c r="A408" s="99" t="s">
        <v>465</v>
      </c>
      <c r="B408" s="100" t="s">
        <v>825</v>
      </c>
      <c r="C408" s="99" t="s">
        <v>18</v>
      </c>
      <c r="D408" s="99" t="s">
        <v>826</v>
      </c>
      <c r="E408" s="187" t="s">
        <v>464</v>
      </c>
      <c r="F408" s="187"/>
      <c r="G408" s="101" t="s">
        <v>20</v>
      </c>
      <c r="H408" s="102">
        <v>0.06</v>
      </c>
      <c r="I408" s="103">
        <v>42.64</v>
      </c>
      <c r="J408" s="103">
        <v>2.5499999999999998</v>
      </c>
    </row>
    <row r="409" spans="1:10" s="108" customFormat="1" ht="25.5" customHeight="1" x14ac:dyDescent="0.25">
      <c r="A409" s="99" t="s">
        <v>465</v>
      </c>
      <c r="B409" s="100" t="s">
        <v>509</v>
      </c>
      <c r="C409" s="99" t="s">
        <v>18</v>
      </c>
      <c r="D409" s="99" t="s">
        <v>510</v>
      </c>
      <c r="E409" s="187" t="s">
        <v>464</v>
      </c>
      <c r="F409" s="187"/>
      <c r="G409" s="101" t="s">
        <v>20</v>
      </c>
      <c r="H409" s="102">
        <v>2.5657999999999999</v>
      </c>
      <c r="I409" s="103">
        <v>14.85</v>
      </c>
      <c r="J409" s="103">
        <v>38.1</v>
      </c>
    </row>
    <row r="410" spans="1:10" s="108" customFormat="1" ht="15" customHeight="1" x14ac:dyDescent="0.25">
      <c r="A410" s="99" t="s">
        <v>468</v>
      </c>
      <c r="B410" s="100" t="s">
        <v>827</v>
      </c>
      <c r="C410" s="99" t="s">
        <v>18</v>
      </c>
      <c r="D410" s="99" t="s">
        <v>828</v>
      </c>
      <c r="E410" s="187" t="s">
        <v>491</v>
      </c>
      <c r="F410" s="187"/>
      <c r="G410" s="101" t="s">
        <v>93</v>
      </c>
      <c r="H410" s="102">
        <v>1</v>
      </c>
      <c r="I410" s="103">
        <v>7.42</v>
      </c>
      <c r="J410" s="103">
        <v>7.42</v>
      </c>
    </row>
    <row r="411" spans="1:10" s="108" customFormat="1" ht="25.5" customHeight="1" x14ac:dyDescent="0.25">
      <c r="A411" s="99" t="s">
        <v>465</v>
      </c>
      <c r="B411" s="100" t="s">
        <v>509</v>
      </c>
      <c r="C411" s="99" t="s">
        <v>18</v>
      </c>
      <c r="D411" s="99" t="s">
        <v>510</v>
      </c>
      <c r="E411" s="187" t="s">
        <v>464</v>
      </c>
      <c r="F411" s="187"/>
      <c r="G411" s="101" t="s">
        <v>20</v>
      </c>
      <c r="H411" s="102">
        <v>0.1018</v>
      </c>
      <c r="I411" s="103">
        <v>14.45</v>
      </c>
      <c r="J411" s="103">
        <v>1.47</v>
      </c>
    </row>
    <row r="412" spans="1:10" s="108" customFormat="1" ht="25.5" customHeight="1" x14ac:dyDescent="0.25">
      <c r="A412" s="99" t="s">
        <v>465</v>
      </c>
      <c r="B412" s="100" t="s">
        <v>829</v>
      </c>
      <c r="C412" s="99" t="s">
        <v>18</v>
      </c>
      <c r="D412" s="99" t="s">
        <v>830</v>
      </c>
      <c r="E412" s="187" t="s">
        <v>464</v>
      </c>
      <c r="F412" s="187"/>
      <c r="G412" s="101" t="s">
        <v>20</v>
      </c>
      <c r="H412" s="102">
        <v>2.5499999999999998E-2</v>
      </c>
      <c r="I412" s="103">
        <v>17.239999999999998</v>
      </c>
      <c r="J412" s="103">
        <v>0.43</v>
      </c>
    </row>
    <row r="413" spans="1:10" ht="26.25" customHeight="1" x14ac:dyDescent="0.25">
      <c r="A413" s="99" t="s">
        <v>468</v>
      </c>
      <c r="B413" s="100" t="s">
        <v>831</v>
      </c>
      <c r="C413" s="99" t="s">
        <v>18</v>
      </c>
      <c r="D413" s="99" t="s">
        <v>832</v>
      </c>
      <c r="E413" s="187" t="s">
        <v>491</v>
      </c>
      <c r="F413" s="187"/>
      <c r="G413" s="101" t="s">
        <v>42</v>
      </c>
      <c r="H413" s="102">
        <v>1</v>
      </c>
      <c r="I413" s="103">
        <v>89.08</v>
      </c>
      <c r="J413" s="103">
        <v>89.08</v>
      </c>
    </row>
    <row r="414" spans="1:10" x14ac:dyDescent="0.25">
      <c r="A414" s="104"/>
      <c r="B414" s="104"/>
      <c r="C414" s="104"/>
      <c r="D414" s="104"/>
      <c r="E414" s="104"/>
      <c r="F414" s="104"/>
      <c r="G414" s="104"/>
      <c r="H414" s="104"/>
      <c r="I414" s="104"/>
      <c r="J414" s="104"/>
    </row>
    <row r="415" spans="1:10" x14ac:dyDescent="0.25">
      <c r="A415" s="86">
        <v>11</v>
      </c>
      <c r="B415" s="86"/>
      <c r="C415" s="86"/>
      <c r="D415" s="86" t="s">
        <v>192</v>
      </c>
      <c r="E415" s="86"/>
      <c r="F415" s="184"/>
      <c r="G415" s="184"/>
      <c r="H415" s="87"/>
      <c r="I415" s="86"/>
      <c r="J415" s="126">
        <v>443.18</v>
      </c>
    </row>
    <row r="416" spans="1:10" ht="30" customHeight="1" x14ac:dyDescent="0.25">
      <c r="A416" s="90" t="s">
        <v>193</v>
      </c>
      <c r="B416" s="91" t="s">
        <v>4</v>
      </c>
      <c r="C416" s="90" t="s">
        <v>5</v>
      </c>
      <c r="D416" s="90" t="s">
        <v>6</v>
      </c>
      <c r="E416" s="185" t="s">
        <v>462</v>
      </c>
      <c r="F416" s="185"/>
      <c r="G416" s="92" t="s">
        <v>7</v>
      </c>
      <c r="H416" s="91" t="s">
        <v>8</v>
      </c>
      <c r="I416" s="91" t="s">
        <v>9</v>
      </c>
      <c r="J416" s="91" t="s">
        <v>10</v>
      </c>
    </row>
    <row r="417" spans="1:10" ht="15" customHeight="1" x14ac:dyDescent="0.25">
      <c r="A417" s="94" t="s">
        <v>463</v>
      </c>
      <c r="B417" s="95" t="s">
        <v>197</v>
      </c>
      <c r="C417" s="94" t="s">
        <v>18</v>
      </c>
      <c r="D417" s="94" t="s">
        <v>198</v>
      </c>
      <c r="E417" s="186" t="s">
        <v>833</v>
      </c>
      <c r="F417" s="186"/>
      <c r="G417" s="96" t="s">
        <v>38</v>
      </c>
      <c r="H417" s="97">
        <v>1</v>
      </c>
      <c r="I417" s="98">
        <v>12.59</v>
      </c>
      <c r="J417" s="98">
        <v>12.59</v>
      </c>
    </row>
    <row r="418" spans="1:10" s="108" customFormat="1" ht="25.5" customHeight="1" x14ac:dyDescent="0.25">
      <c r="A418" s="99" t="s">
        <v>465</v>
      </c>
      <c r="B418" s="100" t="s">
        <v>509</v>
      </c>
      <c r="C418" s="99" t="s">
        <v>18</v>
      </c>
      <c r="D418" s="99" t="s">
        <v>510</v>
      </c>
      <c r="E418" s="187" t="s">
        <v>464</v>
      </c>
      <c r="F418" s="187"/>
      <c r="G418" s="101" t="s">
        <v>20</v>
      </c>
      <c r="H418" s="102">
        <v>0.1</v>
      </c>
      <c r="I418" s="103">
        <v>14.85</v>
      </c>
      <c r="J418" s="103">
        <v>1.48</v>
      </c>
    </row>
    <row r="419" spans="1:10" s="108" customFormat="1" ht="25.5" customHeight="1" x14ac:dyDescent="0.25">
      <c r="A419" s="99" t="s">
        <v>465</v>
      </c>
      <c r="B419" s="100" t="s">
        <v>829</v>
      </c>
      <c r="C419" s="99" t="s">
        <v>18</v>
      </c>
      <c r="D419" s="99" t="s">
        <v>830</v>
      </c>
      <c r="E419" s="187" t="s">
        <v>464</v>
      </c>
      <c r="F419" s="187"/>
      <c r="G419" s="101" t="s">
        <v>20</v>
      </c>
      <c r="H419" s="102">
        <v>0.1</v>
      </c>
      <c r="I419" s="103">
        <v>17.68</v>
      </c>
      <c r="J419" s="103">
        <v>1.76</v>
      </c>
    </row>
    <row r="420" spans="1:10" s="108" customFormat="1" ht="15" customHeight="1" x14ac:dyDescent="0.25">
      <c r="A420" s="99" t="s">
        <v>468</v>
      </c>
      <c r="B420" s="100" t="s">
        <v>834</v>
      </c>
      <c r="C420" s="99" t="s">
        <v>18</v>
      </c>
      <c r="D420" s="99" t="s">
        <v>835</v>
      </c>
      <c r="E420" s="187" t="s">
        <v>491</v>
      </c>
      <c r="F420" s="187"/>
      <c r="G420" s="101" t="s">
        <v>86</v>
      </c>
      <c r="H420" s="102">
        <v>0.15</v>
      </c>
      <c r="I420" s="103">
        <v>0.13</v>
      </c>
      <c r="J420" s="103">
        <v>0.01</v>
      </c>
    </row>
    <row r="421" spans="1:10" s="108" customFormat="1" ht="15" customHeight="1" x14ac:dyDescent="0.25">
      <c r="A421" s="99" t="s">
        <v>468</v>
      </c>
      <c r="B421" s="100" t="s">
        <v>836</v>
      </c>
      <c r="C421" s="99" t="s">
        <v>18</v>
      </c>
      <c r="D421" s="99" t="s">
        <v>837</v>
      </c>
      <c r="E421" s="187" t="s">
        <v>491</v>
      </c>
      <c r="F421" s="187"/>
      <c r="G421" s="101" t="s">
        <v>86</v>
      </c>
      <c r="H421" s="102">
        <v>0.1</v>
      </c>
      <c r="I421" s="103">
        <v>1.74</v>
      </c>
      <c r="J421" s="103">
        <v>0.17</v>
      </c>
    </row>
    <row r="422" spans="1:10" s="108" customFormat="1" ht="15" customHeight="1" x14ac:dyDescent="0.25">
      <c r="A422" s="99" t="s">
        <v>468</v>
      </c>
      <c r="B422" s="100" t="s">
        <v>838</v>
      </c>
      <c r="C422" s="99" t="s">
        <v>18</v>
      </c>
      <c r="D422" s="99" t="s">
        <v>839</v>
      </c>
      <c r="E422" s="187" t="s">
        <v>491</v>
      </c>
      <c r="F422" s="187"/>
      <c r="G422" s="101" t="s">
        <v>86</v>
      </c>
      <c r="H422" s="102">
        <v>3</v>
      </c>
      <c r="I422" s="103">
        <v>0.89</v>
      </c>
      <c r="J422" s="103">
        <v>2.67</v>
      </c>
    </row>
    <row r="423" spans="1:10" s="108" customFormat="1" ht="26.25" customHeight="1" x14ac:dyDescent="0.25">
      <c r="A423" s="99" t="s">
        <v>468</v>
      </c>
      <c r="B423" s="100" t="s">
        <v>840</v>
      </c>
      <c r="C423" s="99" t="s">
        <v>18</v>
      </c>
      <c r="D423" s="99" t="s">
        <v>841</v>
      </c>
      <c r="E423" s="187" t="s">
        <v>491</v>
      </c>
      <c r="F423" s="187"/>
      <c r="G423" s="101" t="s">
        <v>38</v>
      </c>
      <c r="H423" s="102">
        <v>1</v>
      </c>
      <c r="I423" s="103">
        <v>6.5</v>
      </c>
      <c r="J423" s="103">
        <v>6.5</v>
      </c>
    </row>
    <row r="424" spans="1:10" x14ac:dyDescent="0.25">
      <c r="A424" s="104"/>
      <c r="B424" s="104"/>
      <c r="C424" s="104"/>
      <c r="D424" s="104"/>
      <c r="E424" s="104"/>
      <c r="F424" s="104"/>
      <c r="G424" s="104"/>
      <c r="H424" s="104"/>
      <c r="I424" s="104"/>
      <c r="J424" s="104"/>
    </row>
    <row r="425" spans="1:10" ht="30" customHeight="1" x14ac:dyDescent="0.25">
      <c r="A425" s="119" t="s">
        <v>842</v>
      </c>
      <c r="B425" s="120" t="s">
        <v>4</v>
      </c>
      <c r="C425" s="119" t="s">
        <v>5</v>
      </c>
      <c r="D425" s="119" t="s">
        <v>6</v>
      </c>
      <c r="E425" s="191" t="s">
        <v>462</v>
      </c>
      <c r="F425" s="191"/>
      <c r="G425" s="121" t="s">
        <v>7</v>
      </c>
      <c r="H425" s="120" t="s">
        <v>8</v>
      </c>
      <c r="I425" s="120" t="s">
        <v>9</v>
      </c>
      <c r="J425" s="120" t="s">
        <v>10</v>
      </c>
    </row>
    <row r="426" spans="1:10" ht="15" customHeight="1" x14ac:dyDescent="0.25">
      <c r="A426" s="94" t="s">
        <v>463</v>
      </c>
      <c r="B426" s="95" t="s">
        <v>194</v>
      </c>
      <c r="C426" s="94" t="s">
        <v>18</v>
      </c>
      <c r="D426" s="94" t="s">
        <v>195</v>
      </c>
      <c r="E426" s="186" t="s">
        <v>833</v>
      </c>
      <c r="F426" s="186"/>
      <c r="G426" s="96" t="s">
        <v>42</v>
      </c>
      <c r="H426" s="97">
        <v>1</v>
      </c>
      <c r="I426" s="98">
        <v>55.4</v>
      </c>
      <c r="J426" s="98">
        <v>55.4</v>
      </c>
    </row>
    <row r="427" spans="1:10" s="108" customFormat="1" ht="25.5" customHeight="1" x14ac:dyDescent="0.25">
      <c r="A427" s="99" t="s">
        <v>465</v>
      </c>
      <c r="B427" s="100" t="s">
        <v>509</v>
      </c>
      <c r="C427" s="99" t="s">
        <v>18</v>
      </c>
      <c r="D427" s="99" t="s">
        <v>510</v>
      </c>
      <c r="E427" s="187" t="s">
        <v>464</v>
      </c>
      <c r="F427" s="187"/>
      <c r="G427" s="101" t="s">
        <v>20</v>
      </c>
      <c r="H427" s="102">
        <v>0.1018</v>
      </c>
      <c r="I427" s="103">
        <v>14.85</v>
      </c>
      <c r="J427" s="103">
        <v>1.51</v>
      </c>
    </row>
    <row r="428" spans="1:10" s="108" customFormat="1" ht="25.5" customHeight="1" x14ac:dyDescent="0.25">
      <c r="A428" s="99" t="s">
        <v>465</v>
      </c>
      <c r="B428" s="100" t="s">
        <v>829</v>
      </c>
      <c r="C428" s="99" t="s">
        <v>18</v>
      </c>
      <c r="D428" s="99" t="s">
        <v>830</v>
      </c>
      <c r="E428" s="187" t="s">
        <v>464</v>
      </c>
      <c r="F428" s="187"/>
      <c r="G428" s="101" t="s">
        <v>20</v>
      </c>
      <c r="H428" s="102">
        <v>2.5499999999999998E-2</v>
      </c>
      <c r="I428" s="103">
        <v>17.68</v>
      </c>
      <c r="J428" s="103">
        <v>0.45</v>
      </c>
    </row>
    <row r="429" spans="1:10" s="108" customFormat="1" ht="26.25" customHeight="1" x14ac:dyDescent="0.25">
      <c r="A429" s="109" t="s">
        <v>468</v>
      </c>
      <c r="B429" s="110" t="s">
        <v>831</v>
      </c>
      <c r="C429" s="109" t="s">
        <v>18</v>
      </c>
      <c r="D429" s="109" t="s">
        <v>832</v>
      </c>
      <c r="E429" s="189" t="s">
        <v>491</v>
      </c>
      <c r="F429" s="189"/>
      <c r="G429" s="111" t="s">
        <v>42</v>
      </c>
      <c r="H429" s="112">
        <v>1</v>
      </c>
      <c r="I429" s="113">
        <v>53.44</v>
      </c>
      <c r="J429" s="113">
        <v>53.44</v>
      </c>
    </row>
    <row r="430" spans="1:10" x14ac:dyDescent="0.25">
      <c r="A430" s="127"/>
      <c r="B430" s="127"/>
      <c r="C430" s="127"/>
      <c r="D430" s="127"/>
      <c r="E430" s="127"/>
      <c r="F430" s="127"/>
      <c r="G430" s="127"/>
      <c r="H430" s="127"/>
      <c r="I430" s="127"/>
      <c r="J430" s="127"/>
    </row>
    <row r="431" spans="1:10" x14ac:dyDescent="0.25">
      <c r="A431" s="86" t="s">
        <v>199</v>
      </c>
      <c r="B431" s="86"/>
      <c r="C431" s="86"/>
      <c r="D431" s="86" t="s">
        <v>200</v>
      </c>
      <c r="E431" s="86"/>
      <c r="F431" s="184"/>
      <c r="G431" s="184"/>
      <c r="H431" s="87"/>
      <c r="I431" s="88"/>
      <c r="J431" s="107">
        <v>5316.32</v>
      </c>
    </row>
    <row r="432" spans="1:10" ht="30" customHeight="1" x14ac:dyDescent="0.25">
      <c r="A432" s="119" t="s">
        <v>201</v>
      </c>
      <c r="B432" s="120" t="s">
        <v>4</v>
      </c>
      <c r="C432" s="119" t="s">
        <v>5</v>
      </c>
      <c r="D432" s="119" t="s">
        <v>6</v>
      </c>
      <c r="E432" s="191" t="s">
        <v>462</v>
      </c>
      <c r="F432" s="191"/>
      <c r="G432" s="121" t="s">
        <v>7</v>
      </c>
      <c r="H432" s="120" t="s">
        <v>8</v>
      </c>
      <c r="I432" s="120" t="s">
        <v>9</v>
      </c>
      <c r="J432" s="123" t="s">
        <v>10</v>
      </c>
    </row>
    <row r="433" spans="1:10" ht="38.25" customHeight="1" x14ac:dyDescent="0.25">
      <c r="A433" s="94" t="s">
        <v>463</v>
      </c>
      <c r="B433" s="95" t="s">
        <v>202</v>
      </c>
      <c r="C433" s="94" t="s">
        <v>18</v>
      </c>
      <c r="D433" s="94" t="s">
        <v>203</v>
      </c>
      <c r="E433" s="186" t="s">
        <v>725</v>
      </c>
      <c r="F433" s="186"/>
      <c r="G433" s="96" t="s">
        <v>42</v>
      </c>
      <c r="H433" s="97">
        <v>1</v>
      </c>
      <c r="I433" s="98">
        <v>94.14</v>
      </c>
      <c r="J433" s="98">
        <v>94.14</v>
      </c>
    </row>
    <row r="434" spans="1:10" s="108" customFormat="1" ht="25.5" customHeight="1" x14ac:dyDescent="0.25">
      <c r="A434" s="99" t="s">
        <v>465</v>
      </c>
      <c r="B434" s="100" t="s">
        <v>843</v>
      </c>
      <c r="C434" s="99" t="s">
        <v>18</v>
      </c>
      <c r="D434" s="99" t="s">
        <v>844</v>
      </c>
      <c r="E434" s="187" t="s">
        <v>725</v>
      </c>
      <c r="F434" s="187"/>
      <c r="G434" s="101" t="s">
        <v>93</v>
      </c>
      <c r="H434" s="102">
        <v>2.14</v>
      </c>
      <c r="I434" s="103">
        <v>14.37</v>
      </c>
      <c r="J434" s="103">
        <v>30.75</v>
      </c>
    </row>
    <row r="435" spans="1:10" s="108" customFormat="1" ht="25.5" customHeight="1" x14ac:dyDescent="0.25">
      <c r="A435" s="99" t="s">
        <v>465</v>
      </c>
      <c r="B435" s="100" t="s">
        <v>845</v>
      </c>
      <c r="C435" s="99" t="s">
        <v>18</v>
      </c>
      <c r="D435" s="99" t="s">
        <v>846</v>
      </c>
      <c r="E435" s="187" t="s">
        <v>725</v>
      </c>
      <c r="F435" s="187"/>
      <c r="G435" s="101" t="s">
        <v>42</v>
      </c>
      <c r="H435" s="102">
        <v>1.18</v>
      </c>
      <c r="I435" s="103">
        <v>5.87</v>
      </c>
      <c r="J435" s="103">
        <v>6.92</v>
      </c>
    </row>
    <row r="436" spans="1:10" s="108" customFormat="1" ht="38.25" customHeight="1" x14ac:dyDescent="0.25">
      <c r="A436" s="99" t="s">
        <v>465</v>
      </c>
      <c r="B436" s="100" t="s">
        <v>847</v>
      </c>
      <c r="C436" s="99" t="s">
        <v>18</v>
      </c>
      <c r="D436" s="99" t="s">
        <v>848</v>
      </c>
      <c r="E436" s="187" t="s">
        <v>725</v>
      </c>
      <c r="F436" s="187"/>
      <c r="G436" s="101" t="s">
        <v>42</v>
      </c>
      <c r="H436" s="102">
        <v>1</v>
      </c>
      <c r="I436" s="103">
        <v>9.9499999999999993</v>
      </c>
      <c r="J436" s="103">
        <v>9.9499999999999993</v>
      </c>
    </row>
    <row r="437" spans="1:10" s="108" customFormat="1" ht="25.5" customHeight="1" x14ac:dyDescent="0.25">
      <c r="A437" s="99" t="s">
        <v>465</v>
      </c>
      <c r="B437" s="100" t="s">
        <v>849</v>
      </c>
      <c r="C437" s="99" t="s">
        <v>18</v>
      </c>
      <c r="D437" s="99" t="s">
        <v>850</v>
      </c>
      <c r="E437" s="187" t="s">
        <v>725</v>
      </c>
      <c r="F437" s="187"/>
      <c r="G437" s="101" t="s">
        <v>42</v>
      </c>
      <c r="H437" s="102">
        <v>0.89</v>
      </c>
      <c r="I437" s="103">
        <v>8.14</v>
      </c>
      <c r="J437" s="103">
        <v>7.24</v>
      </c>
    </row>
    <row r="438" spans="1:10" s="108" customFormat="1" ht="25.5" customHeight="1" x14ac:dyDescent="0.25">
      <c r="A438" s="99" t="s">
        <v>465</v>
      </c>
      <c r="B438" s="100" t="s">
        <v>851</v>
      </c>
      <c r="C438" s="99" t="s">
        <v>18</v>
      </c>
      <c r="D438" s="99" t="s">
        <v>852</v>
      </c>
      <c r="E438" s="187" t="s">
        <v>725</v>
      </c>
      <c r="F438" s="187"/>
      <c r="G438" s="101" t="s">
        <v>93</v>
      </c>
      <c r="H438" s="102">
        <v>2.14</v>
      </c>
      <c r="I438" s="103">
        <v>8.9700000000000006</v>
      </c>
      <c r="J438" s="103">
        <v>19.190000000000001</v>
      </c>
    </row>
    <row r="439" spans="1:10" s="108" customFormat="1" ht="26.25" customHeight="1" x14ac:dyDescent="0.25">
      <c r="A439" s="99" t="s">
        <v>465</v>
      </c>
      <c r="B439" s="100" t="s">
        <v>853</v>
      </c>
      <c r="C439" s="99" t="s">
        <v>18</v>
      </c>
      <c r="D439" s="99" t="s">
        <v>854</v>
      </c>
      <c r="E439" s="187" t="s">
        <v>725</v>
      </c>
      <c r="F439" s="187"/>
      <c r="G439" s="101" t="s">
        <v>93</v>
      </c>
      <c r="H439" s="102">
        <v>2.14</v>
      </c>
      <c r="I439" s="103">
        <v>9.39</v>
      </c>
      <c r="J439" s="103">
        <v>20.09</v>
      </c>
    </row>
    <row r="440" spans="1:10" x14ac:dyDescent="0.25">
      <c r="A440" s="104"/>
      <c r="B440" s="104"/>
      <c r="C440" s="104"/>
      <c r="D440" s="104"/>
      <c r="E440" s="104"/>
      <c r="F440" s="104"/>
      <c r="G440" s="104"/>
      <c r="H440" s="104"/>
      <c r="I440" s="104"/>
      <c r="J440" s="104"/>
    </row>
    <row r="441" spans="1:10" ht="15" customHeight="1" x14ac:dyDescent="0.25">
      <c r="A441" s="119" t="s">
        <v>204</v>
      </c>
      <c r="B441" s="120" t="s">
        <v>4</v>
      </c>
      <c r="C441" s="119" t="s">
        <v>5</v>
      </c>
      <c r="D441" s="119" t="s">
        <v>6</v>
      </c>
      <c r="E441" s="191" t="s">
        <v>462</v>
      </c>
      <c r="F441" s="191"/>
      <c r="G441" s="121" t="s">
        <v>7</v>
      </c>
      <c r="H441" s="120" t="s">
        <v>8</v>
      </c>
      <c r="I441" s="120" t="s">
        <v>9</v>
      </c>
      <c r="J441" s="120" t="s">
        <v>10</v>
      </c>
    </row>
    <row r="442" spans="1:10" ht="25.5" customHeight="1" x14ac:dyDescent="0.25">
      <c r="A442" s="94" t="s">
        <v>463</v>
      </c>
      <c r="B442" s="95" t="s">
        <v>205</v>
      </c>
      <c r="C442" s="94" t="s">
        <v>30</v>
      </c>
      <c r="D442" s="94" t="s">
        <v>206</v>
      </c>
      <c r="E442" s="186" t="s">
        <v>741</v>
      </c>
      <c r="F442" s="186"/>
      <c r="G442" s="96" t="s">
        <v>42</v>
      </c>
      <c r="H442" s="97">
        <v>1</v>
      </c>
      <c r="I442" s="98">
        <v>52.39</v>
      </c>
      <c r="J442" s="98">
        <v>52.39</v>
      </c>
    </row>
    <row r="443" spans="1:10" s="108" customFormat="1" ht="25.5" customHeight="1" x14ac:dyDescent="0.25">
      <c r="A443" s="99" t="s">
        <v>465</v>
      </c>
      <c r="B443" s="100" t="s">
        <v>784</v>
      </c>
      <c r="C443" s="99" t="s">
        <v>18</v>
      </c>
      <c r="D443" s="99" t="s">
        <v>785</v>
      </c>
      <c r="E443" s="187" t="s">
        <v>464</v>
      </c>
      <c r="F443" s="187"/>
      <c r="G443" s="101" t="s">
        <v>20</v>
      </c>
      <c r="H443" s="102">
        <v>0.4</v>
      </c>
      <c r="I443" s="103">
        <v>17.809999999999999</v>
      </c>
      <c r="J443" s="103">
        <v>7.12</v>
      </c>
    </row>
    <row r="444" spans="1:10" s="108" customFormat="1" ht="25.5" customHeight="1" x14ac:dyDescent="0.25">
      <c r="A444" s="99" t="s">
        <v>465</v>
      </c>
      <c r="B444" s="100" t="s">
        <v>509</v>
      </c>
      <c r="C444" s="99" t="s">
        <v>18</v>
      </c>
      <c r="D444" s="99" t="s">
        <v>510</v>
      </c>
      <c r="E444" s="187" t="s">
        <v>464</v>
      </c>
      <c r="F444" s="187"/>
      <c r="G444" s="101" t="s">
        <v>20</v>
      </c>
      <c r="H444" s="102">
        <v>0.4</v>
      </c>
      <c r="I444" s="103">
        <v>14.85</v>
      </c>
      <c r="J444" s="103">
        <v>5.94</v>
      </c>
    </row>
    <row r="445" spans="1:10" s="108" customFormat="1" ht="15" customHeight="1" x14ac:dyDescent="0.25">
      <c r="A445" s="99" t="s">
        <v>468</v>
      </c>
      <c r="B445" s="100" t="s">
        <v>855</v>
      </c>
      <c r="C445" s="99" t="s">
        <v>18</v>
      </c>
      <c r="D445" s="99" t="s">
        <v>856</v>
      </c>
      <c r="E445" s="187" t="s">
        <v>491</v>
      </c>
      <c r="F445" s="187"/>
      <c r="G445" s="101" t="s">
        <v>42</v>
      </c>
      <c r="H445" s="102">
        <v>0.2</v>
      </c>
      <c r="I445" s="103">
        <v>0.35</v>
      </c>
      <c r="J445" s="103">
        <v>7.0000000000000007E-2</v>
      </c>
    </row>
    <row r="446" spans="1:10" s="108" customFormat="1" ht="15" customHeight="1" x14ac:dyDescent="0.25">
      <c r="A446" s="99" t="s">
        <v>468</v>
      </c>
      <c r="B446" s="100" t="s">
        <v>857</v>
      </c>
      <c r="C446" s="99" t="s">
        <v>18</v>
      </c>
      <c r="D446" s="99" t="s">
        <v>858</v>
      </c>
      <c r="E446" s="187" t="s">
        <v>491</v>
      </c>
      <c r="F446" s="187"/>
      <c r="G446" s="101" t="s">
        <v>86</v>
      </c>
      <c r="H446" s="102">
        <v>0.05</v>
      </c>
      <c r="I446" s="103">
        <v>10.77</v>
      </c>
      <c r="J446" s="103">
        <v>0.53</v>
      </c>
    </row>
    <row r="447" spans="1:10" s="108" customFormat="1" ht="15" customHeight="1" x14ac:dyDescent="0.25">
      <c r="A447" s="99" t="s">
        <v>468</v>
      </c>
      <c r="B447" s="100" t="s">
        <v>827</v>
      </c>
      <c r="C447" s="99" t="s">
        <v>18</v>
      </c>
      <c r="D447" s="99" t="s">
        <v>828</v>
      </c>
      <c r="E447" s="187" t="s">
        <v>491</v>
      </c>
      <c r="F447" s="187"/>
      <c r="G447" s="101" t="s">
        <v>93</v>
      </c>
      <c r="H447" s="102">
        <v>4</v>
      </c>
      <c r="I447" s="103">
        <v>7.42</v>
      </c>
      <c r="J447" s="103">
        <v>29.68</v>
      </c>
    </row>
    <row r="448" spans="1:10" s="108" customFormat="1" ht="15" customHeight="1" x14ac:dyDescent="0.25">
      <c r="A448" s="99" t="s">
        <v>468</v>
      </c>
      <c r="B448" s="100" t="s">
        <v>859</v>
      </c>
      <c r="C448" s="99" t="s">
        <v>18</v>
      </c>
      <c r="D448" s="99" t="s">
        <v>860</v>
      </c>
      <c r="E448" s="187" t="s">
        <v>491</v>
      </c>
      <c r="F448" s="187"/>
      <c r="G448" s="101" t="s">
        <v>42</v>
      </c>
      <c r="H448" s="102">
        <v>2</v>
      </c>
      <c r="I448" s="103">
        <v>4.21</v>
      </c>
      <c r="J448" s="103">
        <v>8.42</v>
      </c>
    </row>
    <row r="449" spans="1:10" s="108" customFormat="1" ht="15.75" customHeight="1" x14ac:dyDescent="0.25">
      <c r="A449" s="99" t="s">
        <v>468</v>
      </c>
      <c r="B449" s="100" t="s">
        <v>861</v>
      </c>
      <c r="C449" s="99" t="s">
        <v>18</v>
      </c>
      <c r="D449" s="99" t="s">
        <v>862</v>
      </c>
      <c r="E449" s="187" t="s">
        <v>491</v>
      </c>
      <c r="F449" s="187"/>
      <c r="G449" s="101" t="s">
        <v>42</v>
      </c>
      <c r="H449" s="102">
        <v>1.4999999999999999E-2</v>
      </c>
      <c r="I449" s="103">
        <v>42.63</v>
      </c>
      <c r="J449" s="103">
        <v>0.63</v>
      </c>
    </row>
    <row r="450" spans="1:10" ht="15.75" customHeight="1" x14ac:dyDescent="0.25">
      <c r="A450" s="104"/>
      <c r="B450" s="104"/>
      <c r="C450" s="104"/>
      <c r="D450" s="104"/>
      <c r="E450" s="104"/>
      <c r="F450" s="104"/>
      <c r="G450" s="104"/>
      <c r="H450" s="104"/>
      <c r="I450" s="104"/>
      <c r="J450" s="104"/>
    </row>
    <row r="451" spans="1:10" ht="25.5" customHeight="1" x14ac:dyDescent="0.25">
      <c r="A451" s="119" t="s">
        <v>207</v>
      </c>
      <c r="B451" s="120" t="s">
        <v>4</v>
      </c>
      <c r="C451" s="119" t="s">
        <v>5</v>
      </c>
      <c r="D451" s="119" t="s">
        <v>6</v>
      </c>
      <c r="E451" s="191" t="s">
        <v>462</v>
      </c>
      <c r="F451" s="191"/>
      <c r="G451" s="121" t="s">
        <v>7</v>
      </c>
      <c r="H451" s="120" t="s">
        <v>8</v>
      </c>
      <c r="I451" s="120" t="s">
        <v>9</v>
      </c>
      <c r="J451" s="120" t="s">
        <v>10</v>
      </c>
    </row>
    <row r="452" spans="1:10" ht="38.25" customHeight="1" x14ac:dyDescent="0.25">
      <c r="A452" s="94" t="s">
        <v>463</v>
      </c>
      <c r="B452" s="95" t="s">
        <v>208</v>
      </c>
      <c r="C452" s="94" t="s">
        <v>18</v>
      </c>
      <c r="D452" s="94" t="s">
        <v>209</v>
      </c>
      <c r="E452" s="186" t="s">
        <v>725</v>
      </c>
      <c r="F452" s="186"/>
      <c r="G452" s="96" t="s">
        <v>93</v>
      </c>
      <c r="H452" s="97">
        <v>1</v>
      </c>
      <c r="I452" s="98">
        <v>44.01</v>
      </c>
      <c r="J452" s="98">
        <v>44.01</v>
      </c>
    </row>
    <row r="453" spans="1:10" s="108" customFormat="1" ht="25.5" customHeight="1" x14ac:dyDescent="0.25">
      <c r="A453" s="99" t="s">
        <v>465</v>
      </c>
      <c r="B453" s="100" t="s">
        <v>863</v>
      </c>
      <c r="C453" s="99" t="s">
        <v>18</v>
      </c>
      <c r="D453" s="99" t="s">
        <v>864</v>
      </c>
      <c r="E453" s="187" t="s">
        <v>725</v>
      </c>
      <c r="F453" s="187"/>
      <c r="G453" s="101" t="s">
        <v>93</v>
      </c>
      <c r="H453" s="102">
        <v>1</v>
      </c>
      <c r="I453" s="103">
        <v>33.619999999999997</v>
      </c>
      <c r="J453" s="103">
        <v>33.619999999999997</v>
      </c>
    </row>
    <row r="454" spans="1:10" s="108" customFormat="1" ht="25.5" customHeight="1" x14ac:dyDescent="0.25">
      <c r="A454" s="99" t="s">
        <v>465</v>
      </c>
      <c r="B454" s="100" t="s">
        <v>865</v>
      </c>
      <c r="C454" s="99" t="s">
        <v>18</v>
      </c>
      <c r="D454" s="99" t="s">
        <v>866</v>
      </c>
      <c r="E454" s="187" t="s">
        <v>725</v>
      </c>
      <c r="F454" s="187"/>
      <c r="G454" s="101" t="s">
        <v>42</v>
      </c>
      <c r="H454" s="102">
        <v>1.11E-2</v>
      </c>
      <c r="I454" s="103">
        <v>48</v>
      </c>
      <c r="J454" s="103">
        <v>0.53</v>
      </c>
    </row>
    <row r="455" spans="1:10" s="108" customFormat="1" ht="26.25" customHeight="1" x14ac:dyDescent="0.25">
      <c r="A455" s="99" t="s">
        <v>465</v>
      </c>
      <c r="B455" s="100" t="s">
        <v>867</v>
      </c>
      <c r="C455" s="99" t="s">
        <v>18</v>
      </c>
      <c r="D455" s="99" t="s">
        <v>868</v>
      </c>
      <c r="E455" s="187" t="s">
        <v>725</v>
      </c>
      <c r="F455" s="187"/>
      <c r="G455" s="101" t="s">
        <v>42</v>
      </c>
      <c r="H455" s="102">
        <v>8.9599999999999999E-2</v>
      </c>
      <c r="I455" s="103">
        <v>34.4</v>
      </c>
      <c r="J455" s="103">
        <v>3.08</v>
      </c>
    </row>
    <row r="456" spans="1:10" s="108" customFormat="1" ht="25.5" customHeight="1" x14ac:dyDescent="0.25">
      <c r="A456" s="99" t="s">
        <v>465</v>
      </c>
      <c r="B456" s="100" t="s">
        <v>869</v>
      </c>
      <c r="C456" s="99" t="s">
        <v>18</v>
      </c>
      <c r="D456" s="99" t="s">
        <v>870</v>
      </c>
      <c r="E456" s="187" t="s">
        <v>725</v>
      </c>
      <c r="F456" s="187"/>
      <c r="G456" s="101" t="s">
        <v>42</v>
      </c>
      <c r="H456" s="102">
        <v>0.17150000000000001</v>
      </c>
      <c r="I456" s="103">
        <v>37.4</v>
      </c>
      <c r="J456" s="103">
        <v>6.41</v>
      </c>
    </row>
    <row r="457" spans="1:10" s="108" customFormat="1" ht="26.25" customHeight="1" x14ac:dyDescent="0.25">
      <c r="A457" s="99" t="s">
        <v>465</v>
      </c>
      <c r="B457" s="100" t="s">
        <v>871</v>
      </c>
      <c r="C457" s="99" t="s">
        <v>18</v>
      </c>
      <c r="D457" s="99" t="s">
        <v>872</v>
      </c>
      <c r="E457" s="187" t="s">
        <v>725</v>
      </c>
      <c r="F457" s="187"/>
      <c r="G457" s="101" t="s">
        <v>42</v>
      </c>
      <c r="H457" s="102">
        <v>8.9599999999999999E-2</v>
      </c>
      <c r="I457" s="103">
        <v>4.22</v>
      </c>
      <c r="J457" s="103">
        <v>0.37</v>
      </c>
    </row>
    <row r="458" spans="1:10" ht="15.75" customHeight="1" x14ac:dyDescent="0.25">
      <c r="A458" s="104"/>
      <c r="B458" s="104"/>
      <c r="C458" s="104"/>
      <c r="D458" s="104"/>
      <c r="E458" s="104"/>
      <c r="F458" s="104"/>
      <c r="G458" s="104"/>
      <c r="H458" s="104"/>
      <c r="I458" s="104"/>
      <c r="J458" s="104"/>
    </row>
    <row r="459" spans="1:10" ht="26.25" customHeight="1" x14ac:dyDescent="0.25">
      <c r="A459" s="119" t="s">
        <v>210</v>
      </c>
      <c r="B459" s="120" t="s">
        <v>4</v>
      </c>
      <c r="C459" s="119" t="s">
        <v>5</v>
      </c>
      <c r="D459" s="119" t="s">
        <v>6</v>
      </c>
      <c r="E459" s="191" t="s">
        <v>462</v>
      </c>
      <c r="F459" s="191"/>
      <c r="G459" s="121" t="s">
        <v>7</v>
      </c>
      <c r="H459" s="120" t="s">
        <v>8</v>
      </c>
      <c r="I459" s="120" t="s">
        <v>9</v>
      </c>
      <c r="J459" s="120" t="s">
        <v>10</v>
      </c>
    </row>
    <row r="460" spans="1:10" ht="38.25" customHeight="1" x14ac:dyDescent="0.25">
      <c r="A460" s="94" t="s">
        <v>463</v>
      </c>
      <c r="B460" s="95" t="s">
        <v>211</v>
      </c>
      <c r="C460" s="94" t="s">
        <v>18</v>
      </c>
      <c r="D460" s="94" t="s">
        <v>212</v>
      </c>
      <c r="E460" s="186" t="s">
        <v>725</v>
      </c>
      <c r="F460" s="186"/>
      <c r="G460" s="96" t="s">
        <v>42</v>
      </c>
      <c r="H460" s="97">
        <v>1</v>
      </c>
      <c r="I460" s="98">
        <v>33.31</v>
      </c>
      <c r="J460" s="98">
        <v>33.31</v>
      </c>
    </row>
    <row r="461" spans="1:10" s="108" customFormat="1" ht="38.25" customHeight="1" x14ac:dyDescent="0.25">
      <c r="A461" s="99" t="s">
        <v>465</v>
      </c>
      <c r="B461" s="100" t="s">
        <v>873</v>
      </c>
      <c r="C461" s="99" t="s">
        <v>18</v>
      </c>
      <c r="D461" s="99" t="s">
        <v>874</v>
      </c>
      <c r="E461" s="187" t="s">
        <v>725</v>
      </c>
      <c r="F461" s="187"/>
      <c r="G461" s="101" t="s">
        <v>42</v>
      </c>
      <c r="H461" s="102">
        <v>2</v>
      </c>
      <c r="I461" s="103">
        <v>3.7</v>
      </c>
      <c r="J461" s="103">
        <v>7.4</v>
      </c>
    </row>
    <row r="462" spans="1:10" s="108" customFormat="1" ht="25.5" customHeight="1" x14ac:dyDescent="0.25">
      <c r="A462" s="99" t="s">
        <v>465</v>
      </c>
      <c r="B462" s="100" t="s">
        <v>875</v>
      </c>
      <c r="C462" s="99" t="s">
        <v>18</v>
      </c>
      <c r="D462" s="99" t="s">
        <v>876</v>
      </c>
      <c r="E462" s="187" t="s">
        <v>725</v>
      </c>
      <c r="F462" s="187"/>
      <c r="G462" s="101" t="s">
        <v>42</v>
      </c>
      <c r="H462" s="102">
        <v>1</v>
      </c>
      <c r="I462" s="103">
        <v>25.91</v>
      </c>
      <c r="J462" s="103">
        <v>25.91</v>
      </c>
    </row>
    <row r="463" spans="1:10" s="108" customFormat="1" ht="15.75" customHeight="1" x14ac:dyDescent="0.25">
      <c r="A463" s="104"/>
      <c r="B463" s="104"/>
      <c r="C463" s="104"/>
      <c r="D463" s="104"/>
      <c r="E463" s="104"/>
      <c r="F463" s="104"/>
      <c r="G463" s="104"/>
      <c r="H463" s="104"/>
      <c r="I463" s="104"/>
      <c r="J463" s="104"/>
    </row>
    <row r="464" spans="1:10" ht="25.5" customHeight="1" x14ac:dyDescent="0.25">
      <c r="A464" s="119" t="s">
        <v>213</v>
      </c>
      <c r="B464" s="120" t="s">
        <v>4</v>
      </c>
      <c r="C464" s="119" t="s">
        <v>5</v>
      </c>
      <c r="D464" s="119" t="s">
        <v>6</v>
      </c>
      <c r="E464" s="191" t="s">
        <v>462</v>
      </c>
      <c r="F464" s="191"/>
      <c r="G464" s="121" t="s">
        <v>7</v>
      </c>
      <c r="H464" s="120" t="s">
        <v>8</v>
      </c>
      <c r="I464" s="120" t="s">
        <v>9</v>
      </c>
      <c r="J464" s="120" t="s">
        <v>10</v>
      </c>
    </row>
    <row r="465" spans="1:10" ht="25.5" customHeight="1" x14ac:dyDescent="0.25">
      <c r="A465" s="94" t="s">
        <v>463</v>
      </c>
      <c r="B465" s="95" t="s">
        <v>214</v>
      </c>
      <c r="C465" s="94" t="s">
        <v>18</v>
      </c>
      <c r="D465" s="94" t="s">
        <v>215</v>
      </c>
      <c r="E465" s="186" t="s">
        <v>725</v>
      </c>
      <c r="F465" s="186"/>
      <c r="G465" s="96" t="s">
        <v>42</v>
      </c>
      <c r="H465" s="97">
        <v>1</v>
      </c>
      <c r="I465" s="98">
        <v>179.53</v>
      </c>
      <c r="J465" s="98">
        <v>179.53</v>
      </c>
    </row>
    <row r="466" spans="1:10" s="108" customFormat="1" ht="25.5" customHeight="1" x14ac:dyDescent="0.25">
      <c r="A466" s="99" t="s">
        <v>465</v>
      </c>
      <c r="B466" s="100" t="s">
        <v>877</v>
      </c>
      <c r="C466" s="99" t="s">
        <v>18</v>
      </c>
      <c r="D466" s="99" t="s">
        <v>878</v>
      </c>
      <c r="E466" s="187" t="s">
        <v>464</v>
      </c>
      <c r="F466" s="187"/>
      <c r="G466" s="101" t="s">
        <v>20</v>
      </c>
      <c r="H466" s="102">
        <v>1</v>
      </c>
      <c r="I466" s="103">
        <v>14.1</v>
      </c>
      <c r="J466" s="103">
        <v>14.1</v>
      </c>
    </row>
    <row r="467" spans="1:10" s="108" customFormat="1" ht="25.5" customHeight="1" x14ac:dyDescent="0.25">
      <c r="A467" s="99" t="s">
        <v>465</v>
      </c>
      <c r="B467" s="100" t="s">
        <v>784</v>
      </c>
      <c r="C467" s="99" t="s">
        <v>18</v>
      </c>
      <c r="D467" s="99" t="s">
        <v>785</v>
      </c>
      <c r="E467" s="187" t="s">
        <v>464</v>
      </c>
      <c r="F467" s="187"/>
      <c r="G467" s="101" t="s">
        <v>20</v>
      </c>
      <c r="H467" s="102">
        <v>1</v>
      </c>
      <c r="I467" s="103">
        <v>17.809999999999999</v>
      </c>
      <c r="J467" s="103">
        <v>17.809999999999999</v>
      </c>
    </row>
    <row r="468" spans="1:10" s="108" customFormat="1" ht="25.5" customHeight="1" x14ac:dyDescent="0.25">
      <c r="A468" s="99" t="s">
        <v>465</v>
      </c>
      <c r="B468" s="100" t="s">
        <v>542</v>
      </c>
      <c r="C468" s="99" t="s">
        <v>18</v>
      </c>
      <c r="D468" s="99" t="s">
        <v>543</v>
      </c>
      <c r="E468" s="187" t="s">
        <v>464</v>
      </c>
      <c r="F468" s="187"/>
      <c r="G468" s="101" t="s">
        <v>20</v>
      </c>
      <c r="H468" s="102">
        <v>1.5</v>
      </c>
      <c r="I468" s="103">
        <v>18.23</v>
      </c>
      <c r="J468" s="103">
        <v>27.34</v>
      </c>
    </row>
    <row r="469" spans="1:10" s="108" customFormat="1" ht="25.5" customHeight="1" x14ac:dyDescent="0.25">
      <c r="A469" s="99" t="s">
        <v>465</v>
      </c>
      <c r="B469" s="100" t="s">
        <v>509</v>
      </c>
      <c r="C469" s="99" t="s">
        <v>18</v>
      </c>
      <c r="D469" s="99" t="s">
        <v>510</v>
      </c>
      <c r="E469" s="187" t="s">
        <v>464</v>
      </c>
      <c r="F469" s="187"/>
      <c r="G469" s="101" t="s">
        <v>20</v>
      </c>
      <c r="H469" s="102">
        <v>1.5</v>
      </c>
      <c r="I469" s="103">
        <v>14.85</v>
      </c>
      <c r="J469" s="103">
        <v>22.27</v>
      </c>
    </row>
    <row r="470" spans="1:10" s="108" customFormat="1" ht="25.5" customHeight="1" x14ac:dyDescent="0.25">
      <c r="A470" s="99" t="s">
        <v>468</v>
      </c>
      <c r="B470" s="100" t="s">
        <v>575</v>
      </c>
      <c r="C470" s="99" t="s">
        <v>18</v>
      </c>
      <c r="D470" s="99" t="s">
        <v>576</v>
      </c>
      <c r="E470" s="187" t="s">
        <v>491</v>
      </c>
      <c r="F470" s="187"/>
      <c r="G470" s="101" t="s">
        <v>51</v>
      </c>
      <c r="H470" s="102">
        <v>2E-3</v>
      </c>
      <c r="I470" s="103">
        <v>75</v>
      </c>
      <c r="J470" s="103">
        <v>0.15</v>
      </c>
    </row>
    <row r="471" spans="1:10" s="108" customFormat="1" ht="25.5" customHeight="1" x14ac:dyDescent="0.25">
      <c r="A471" s="99" t="s">
        <v>468</v>
      </c>
      <c r="B471" s="100" t="s">
        <v>879</v>
      </c>
      <c r="C471" s="99" t="s">
        <v>18</v>
      </c>
      <c r="D471" s="99" t="s">
        <v>880</v>
      </c>
      <c r="E471" s="187" t="s">
        <v>491</v>
      </c>
      <c r="F471" s="187"/>
      <c r="G471" s="101" t="s">
        <v>42</v>
      </c>
      <c r="H471" s="102">
        <v>1</v>
      </c>
      <c r="I471" s="103">
        <v>96.42</v>
      </c>
      <c r="J471" s="103">
        <v>96.42</v>
      </c>
    </row>
    <row r="472" spans="1:10" s="108" customFormat="1" ht="25.5" customHeight="1" x14ac:dyDescent="0.25">
      <c r="A472" s="99" t="s">
        <v>468</v>
      </c>
      <c r="B472" s="100" t="s">
        <v>577</v>
      </c>
      <c r="C472" s="99" t="s">
        <v>18</v>
      </c>
      <c r="D472" s="99" t="s">
        <v>578</v>
      </c>
      <c r="E472" s="187" t="s">
        <v>491</v>
      </c>
      <c r="F472" s="187"/>
      <c r="G472" s="101" t="s">
        <v>86</v>
      </c>
      <c r="H472" s="102">
        <v>2</v>
      </c>
      <c r="I472" s="103">
        <v>0.72</v>
      </c>
      <c r="J472" s="103">
        <v>1.44</v>
      </c>
    </row>
    <row r="473" spans="1:10" s="108" customFormat="1" ht="25.5" customHeight="1" x14ac:dyDescent="0.25">
      <c r="A473" s="99" t="s">
        <v>465</v>
      </c>
      <c r="B473" s="100" t="s">
        <v>881</v>
      </c>
      <c r="C473" s="99" t="s">
        <v>18</v>
      </c>
      <c r="D473" s="99" t="s">
        <v>882</v>
      </c>
      <c r="E473" s="187" t="s">
        <v>464</v>
      </c>
      <c r="F473" s="187"/>
      <c r="G473" s="101" t="s">
        <v>20</v>
      </c>
      <c r="H473" s="102">
        <v>0.5</v>
      </c>
      <c r="I473" s="103">
        <v>16.52</v>
      </c>
      <c r="J473" s="103">
        <v>8.26</v>
      </c>
    </row>
    <row r="474" spans="1:10" ht="25.5" customHeight="1" x14ac:dyDescent="0.25">
      <c r="A474" s="99" t="s">
        <v>465</v>
      </c>
      <c r="B474" s="100" t="s">
        <v>520</v>
      </c>
      <c r="C474" s="99" t="s">
        <v>18</v>
      </c>
      <c r="D474" s="99" t="s">
        <v>521</v>
      </c>
      <c r="E474" s="187" t="s">
        <v>464</v>
      </c>
      <c r="F474" s="187"/>
      <c r="G474" s="101" t="s">
        <v>20</v>
      </c>
      <c r="H474" s="102">
        <v>0.5</v>
      </c>
      <c r="I474" s="103">
        <v>21.17</v>
      </c>
      <c r="J474" s="103">
        <v>10.58</v>
      </c>
    </row>
    <row r="475" spans="1:10" ht="38.25" customHeight="1" x14ac:dyDescent="0.25">
      <c r="A475" s="99" t="s">
        <v>468</v>
      </c>
      <c r="B475" s="100" t="s">
        <v>883</v>
      </c>
      <c r="C475" s="99" t="s">
        <v>18</v>
      </c>
      <c r="D475" s="99" t="s">
        <v>884</v>
      </c>
      <c r="E475" s="187" t="s">
        <v>491</v>
      </c>
      <c r="F475" s="187"/>
      <c r="G475" s="101" t="s">
        <v>42</v>
      </c>
      <c r="H475" s="102">
        <v>1</v>
      </c>
      <c r="I475" s="103">
        <v>39.450000000000003</v>
      </c>
      <c r="J475" s="103">
        <v>39.450000000000003</v>
      </c>
    </row>
    <row r="476" spans="1:10" ht="15" customHeight="1" x14ac:dyDescent="0.25">
      <c r="A476" s="99" t="s">
        <v>468</v>
      </c>
      <c r="B476" s="100" t="s">
        <v>885</v>
      </c>
      <c r="C476" s="99" t="s">
        <v>18</v>
      </c>
      <c r="D476" s="99" t="s">
        <v>886</v>
      </c>
      <c r="E476" s="187" t="s">
        <v>491</v>
      </c>
      <c r="F476" s="187"/>
      <c r="G476" s="101" t="s">
        <v>42</v>
      </c>
      <c r="H476" s="102">
        <v>0.1</v>
      </c>
      <c r="I476" s="103">
        <v>2.17</v>
      </c>
      <c r="J476" s="103">
        <v>0.21</v>
      </c>
    </row>
    <row r="477" spans="1:10" ht="15.75" customHeight="1" x14ac:dyDescent="0.25">
      <c r="A477" s="99" t="s">
        <v>468</v>
      </c>
      <c r="B477" s="100" t="s">
        <v>887</v>
      </c>
      <c r="C477" s="99" t="s">
        <v>30</v>
      </c>
      <c r="D477" s="99" t="s">
        <v>888</v>
      </c>
      <c r="E477" s="187" t="s">
        <v>474</v>
      </c>
      <c r="F477" s="187"/>
      <c r="G477" s="101" t="s">
        <v>154</v>
      </c>
      <c r="H477" s="102">
        <v>2</v>
      </c>
      <c r="I477" s="103">
        <v>17.21</v>
      </c>
      <c r="J477" s="103">
        <v>34.42</v>
      </c>
    </row>
    <row r="478" spans="1:10" x14ac:dyDescent="0.25">
      <c r="A478" s="104"/>
      <c r="B478" s="104"/>
      <c r="C478" s="104"/>
      <c r="D478" s="104"/>
      <c r="E478" s="104"/>
      <c r="F478" s="104"/>
      <c r="G478" s="104"/>
      <c r="H478" s="104"/>
      <c r="I478" s="104"/>
      <c r="J478" s="104"/>
    </row>
    <row r="479" spans="1:10" x14ac:dyDescent="0.25">
      <c r="A479" s="86" t="s">
        <v>889</v>
      </c>
      <c r="B479" s="128"/>
      <c r="C479" s="128"/>
      <c r="D479" s="129" t="s">
        <v>217</v>
      </c>
      <c r="E479" s="128"/>
      <c r="F479" s="128"/>
      <c r="G479" s="128"/>
      <c r="H479" s="128"/>
      <c r="I479" s="128"/>
      <c r="J479" s="107">
        <v>146952.87</v>
      </c>
    </row>
    <row r="480" spans="1:10" ht="30" customHeight="1" x14ac:dyDescent="0.25">
      <c r="A480" s="119" t="s">
        <v>218</v>
      </c>
      <c r="B480" s="120" t="s">
        <v>4</v>
      </c>
      <c r="C480" s="119" t="s">
        <v>5</v>
      </c>
      <c r="D480" s="119" t="s">
        <v>6</v>
      </c>
      <c r="E480" s="191" t="s">
        <v>462</v>
      </c>
      <c r="F480" s="191"/>
      <c r="G480" s="121" t="s">
        <v>7</v>
      </c>
      <c r="H480" s="120" t="s">
        <v>8</v>
      </c>
      <c r="I480" s="120" t="s">
        <v>9</v>
      </c>
      <c r="J480" s="123" t="s">
        <v>10</v>
      </c>
    </row>
    <row r="481" spans="1:10" ht="25.5" customHeight="1" x14ac:dyDescent="0.25">
      <c r="A481" s="94" t="s">
        <v>463</v>
      </c>
      <c r="B481" s="95" t="s">
        <v>219</v>
      </c>
      <c r="C481" s="94" t="s">
        <v>30</v>
      </c>
      <c r="D481" s="94" t="s">
        <v>220</v>
      </c>
      <c r="E481" s="186" t="s">
        <v>890</v>
      </c>
      <c r="F481" s="186"/>
      <c r="G481" s="96" t="s">
        <v>154</v>
      </c>
      <c r="H481" s="97">
        <v>1</v>
      </c>
      <c r="I481" s="98">
        <v>104.88</v>
      </c>
      <c r="J481" s="98">
        <v>104.88</v>
      </c>
    </row>
    <row r="482" spans="1:10" s="108" customFormat="1" ht="25.5" customHeight="1" x14ac:dyDescent="0.25">
      <c r="A482" s="99" t="s">
        <v>465</v>
      </c>
      <c r="B482" s="100" t="s">
        <v>881</v>
      </c>
      <c r="C482" s="99" t="s">
        <v>18</v>
      </c>
      <c r="D482" s="99" t="s">
        <v>882</v>
      </c>
      <c r="E482" s="187" t="s">
        <v>464</v>
      </c>
      <c r="F482" s="187"/>
      <c r="G482" s="101" t="s">
        <v>20</v>
      </c>
      <c r="H482" s="102">
        <v>0.5</v>
      </c>
      <c r="I482" s="103">
        <v>17.13</v>
      </c>
      <c r="J482" s="103">
        <v>8.56</v>
      </c>
    </row>
    <row r="483" spans="1:10" s="108" customFormat="1" ht="25.5" customHeight="1" x14ac:dyDescent="0.25">
      <c r="A483" s="99" t="s">
        <v>465</v>
      </c>
      <c r="B483" s="100" t="s">
        <v>520</v>
      </c>
      <c r="C483" s="99" t="s">
        <v>18</v>
      </c>
      <c r="D483" s="99" t="s">
        <v>521</v>
      </c>
      <c r="E483" s="187" t="s">
        <v>464</v>
      </c>
      <c r="F483" s="187"/>
      <c r="G483" s="101" t="s">
        <v>20</v>
      </c>
      <c r="H483" s="102">
        <v>0.5</v>
      </c>
      <c r="I483" s="103">
        <v>22.03</v>
      </c>
      <c r="J483" s="103">
        <v>11.01</v>
      </c>
    </row>
    <row r="484" spans="1:10" s="108" customFormat="1" ht="38.25" customHeight="1" x14ac:dyDescent="0.25">
      <c r="A484" s="99" t="s">
        <v>468</v>
      </c>
      <c r="B484" s="100" t="s">
        <v>883</v>
      </c>
      <c r="C484" s="99" t="s">
        <v>18</v>
      </c>
      <c r="D484" s="99" t="s">
        <v>884</v>
      </c>
      <c r="E484" s="187" t="s">
        <v>491</v>
      </c>
      <c r="F484" s="187"/>
      <c r="G484" s="101" t="s">
        <v>42</v>
      </c>
      <c r="H484" s="102">
        <v>1</v>
      </c>
      <c r="I484" s="103">
        <v>50.64</v>
      </c>
      <c r="J484" s="103">
        <v>50.64</v>
      </c>
    </row>
    <row r="485" spans="1:10" s="108" customFormat="1" ht="15" customHeight="1" x14ac:dyDescent="0.25">
      <c r="A485" s="99" t="s">
        <v>468</v>
      </c>
      <c r="B485" s="100" t="s">
        <v>885</v>
      </c>
      <c r="C485" s="99" t="s">
        <v>18</v>
      </c>
      <c r="D485" s="99" t="s">
        <v>886</v>
      </c>
      <c r="E485" s="187" t="s">
        <v>491</v>
      </c>
      <c r="F485" s="187"/>
      <c r="G485" s="101" t="s">
        <v>42</v>
      </c>
      <c r="H485" s="102">
        <v>0.1</v>
      </c>
      <c r="I485" s="103">
        <v>2.57</v>
      </c>
      <c r="J485" s="103">
        <v>0.25</v>
      </c>
    </row>
    <row r="486" spans="1:10" s="108" customFormat="1" ht="15.75" customHeight="1" x14ac:dyDescent="0.25">
      <c r="A486" s="99" t="s">
        <v>468</v>
      </c>
      <c r="B486" s="100" t="s">
        <v>887</v>
      </c>
      <c r="C486" s="99" t="s">
        <v>30</v>
      </c>
      <c r="D486" s="99" t="s">
        <v>888</v>
      </c>
      <c r="E486" s="187" t="s">
        <v>474</v>
      </c>
      <c r="F486" s="187"/>
      <c r="G486" s="101" t="s">
        <v>154</v>
      </c>
      <c r="H486" s="102">
        <v>2</v>
      </c>
      <c r="I486" s="103">
        <v>17.21</v>
      </c>
      <c r="J486" s="103">
        <v>34.42</v>
      </c>
    </row>
    <row r="487" spans="1:10" s="108" customFormat="1" x14ac:dyDescent="0.25">
      <c r="A487" s="104"/>
      <c r="B487" s="104"/>
      <c r="C487" s="104"/>
      <c r="D487" s="104"/>
      <c r="E487" s="104"/>
      <c r="F487" s="104"/>
      <c r="G487" s="104"/>
      <c r="H487" s="104"/>
      <c r="I487" s="104"/>
      <c r="J487" s="104"/>
    </row>
    <row r="488" spans="1:10" ht="25.5" customHeight="1" x14ac:dyDescent="0.25">
      <c r="A488" s="119" t="s">
        <v>221</v>
      </c>
      <c r="B488" s="120" t="s">
        <v>4</v>
      </c>
      <c r="C488" s="119" t="s">
        <v>5</v>
      </c>
      <c r="D488" s="119" t="s">
        <v>6</v>
      </c>
      <c r="E488" s="191" t="s">
        <v>462</v>
      </c>
      <c r="F488" s="191"/>
      <c r="G488" s="121" t="s">
        <v>7</v>
      </c>
      <c r="H488" s="120" t="s">
        <v>8</v>
      </c>
      <c r="I488" s="120" t="s">
        <v>9</v>
      </c>
      <c r="J488" s="120" t="s">
        <v>10</v>
      </c>
    </row>
    <row r="489" spans="1:10" ht="25.5" customHeight="1" x14ac:dyDescent="0.25">
      <c r="A489" s="94" t="s">
        <v>463</v>
      </c>
      <c r="B489" s="95" t="s">
        <v>222</v>
      </c>
      <c r="C489" s="94" t="s">
        <v>30</v>
      </c>
      <c r="D489" s="94" t="s">
        <v>223</v>
      </c>
      <c r="E489" s="186" t="s">
        <v>890</v>
      </c>
      <c r="F489" s="186"/>
      <c r="G489" s="96" t="s">
        <v>154</v>
      </c>
      <c r="H489" s="97">
        <v>1</v>
      </c>
      <c r="I489" s="98">
        <v>100.3</v>
      </c>
      <c r="J489" s="98">
        <v>100.3</v>
      </c>
    </row>
    <row r="490" spans="1:10" s="108" customFormat="1" ht="25.5" customHeight="1" x14ac:dyDescent="0.25">
      <c r="A490" s="99" t="s">
        <v>465</v>
      </c>
      <c r="B490" s="100" t="s">
        <v>881</v>
      </c>
      <c r="C490" s="99" t="s">
        <v>18</v>
      </c>
      <c r="D490" s="99" t="s">
        <v>882</v>
      </c>
      <c r="E490" s="187" t="s">
        <v>464</v>
      </c>
      <c r="F490" s="187"/>
      <c r="G490" s="101" t="s">
        <v>20</v>
      </c>
      <c r="H490" s="102">
        <v>0.75</v>
      </c>
      <c r="I490" s="103">
        <v>17.13</v>
      </c>
      <c r="J490" s="103">
        <v>12.84</v>
      </c>
    </row>
    <row r="491" spans="1:10" s="108" customFormat="1" ht="25.5" customHeight="1" x14ac:dyDescent="0.25">
      <c r="A491" s="99" t="s">
        <v>465</v>
      </c>
      <c r="B491" s="100" t="s">
        <v>520</v>
      </c>
      <c r="C491" s="99" t="s">
        <v>18</v>
      </c>
      <c r="D491" s="99" t="s">
        <v>521</v>
      </c>
      <c r="E491" s="187" t="s">
        <v>464</v>
      </c>
      <c r="F491" s="187"/>
      <c r="G491" s="101" t="s">
        <v>20</v>
      </c>
      <c r="H491" s="102">
        <v>0.75</v>
      </c>
      <c r="I491" s="103">
        <v>22.03</v>
      </c>
      <c r="J491" s="103">
        <v>16.52</v>
      </c>
    </row>
    <row r="492" spans="1:10" s="108" customFormat="1" ht="38.25" customHeight="1" x14ac:dyDescent="0.25">
      <c r="A492" s="99" t="s">
        <v>468</v>
      </c>
      <c r="B492" s="100" t="s">
        <v>891</v>
      </c>
      <c r="C492" s="99" t="s">
        <v>18</v>
      </c>
      <c r="D492" s="99" t="s">
        <v>892</v>
      </c>
      <c r="E492" s="187" t="s">
        <v>491</v>
      </c>
      <c r="F492" s="187"/>
      <c r="G492" s="101" t="s">
        <v>42</v>
      </c>
      <c r="H492" s="102">
        <v>1</v>
      </c>
      <c r="I492" s="103">
        <v>42.33</v>
      </c>
      <c r="J492" s="103">
        <v>42.33</v>
      </c>
    </row>
    <row r="493" spans="1:10" s="108" customFormat="1" ht="15" customHeight="1" x14ac:dyDescent="0.25">
      <c r="A493" s="99" t="s">
        <v>468</v>
      </c>
      <c r="B493" s="100" t="s">
        <v>885</v>
      </c>
      <c r="C493" s="99" t="s">
        <v>18</v>
      </c>
      <c r="D493" s="99" t="s">
        <v>886</v>
      </c>
      <c r="E493" s="187" t="s">
        <v>491</v>
      </c>
      <c r="F493" s="187"/>
      <c r="G493" s="101" t="s">
        <v>42</v>
      </c>
      <c r="H493" s="102">
        <v>0.1</v>
      </c>
      <c r="I493" s="103">
        <v>2.57</v>
      </c>
      <c r="J493" s="103">
        <v>0.25</v>
      </c>
    </row>
    <row r="494" spans="1:10" s="108" customFormat="1" ht="26.25" customHeight="1" x14ac:dyDescent="0.25">
      <c r="A494" s="99" t="s">
        <v>468</v>
      </c>
      <c r="B494" s="100" t="s">
        <v>893</v>
      </c>
      <c r="C494" s="99" t="s">
        <v>30</v>
      </c>
      <c r="D494" s="99" t="s">
        <v>894</v>
      </c>
      <c r="E494" s="187" t="s">
        <v>474</v>
      </c>
      <c r="F494" s="187"/>
      <c r="G494" s="101" t="s">
        <v>154</v>
      </c>
      <c r="H494" s="102">
        <v>1</v>
      </c>
      <c r="I494" s="103">
        <v>28.36</v>
      </c>
      <c r="J494" s="103">
        <v>28.36</v>
      </c>
    </row>
    <row r="495" spans="1:10" s="108" customFormat="1" ht="15.75" customHeight="1" x14ac:dyDescent="0.25">
      <c r="A495" s="104"/>
      <c r="B495" s="104"/>
      <c r="C495" s="104"/>
      <c r="D495" s="104"/>
      <c r="E495" s="104"/>
      <c r="F495" s="104"/>
      <c r="G495" s="104"/>
      <c r="H495" s="104"/>
      <c r="I495" s="104"/>
      <c r="J495" s="104"/>
    </row>
    <row r="496" spans="1:10" ht="25.5" customHeight="1" x14ac:dyDescent="0.25">
      <c r="A496" s="119" t="s">
        <v>224</v>
      </c>
      <c r="B496" s="120" t="s">
        <v>4</v>
      </c>
      <c r="C496" s="119" t="s">
        <v>5</v>
      </c>
      <c r="D496" s="119" t="s">
        <v>6</v>
      </c>
      <c r="E496" s="191" t="s">
        <v>462</v>
      </c>
      <c r="F496" s="191"/>
      <c r="G496" s="121" t="s">
        <v>7</v>
      </c>
      <c r="H496" s="120" t="s">
        <v>8</v>
      </c>
      <c r="I496" s="120" t="s">
        <v>9</v>
      </c>
      <c r="J496" s="120" t="s">
        <v>10</v>
      </c>
    </row>
    <row r="497" spans="1:10" ht="25.5" customHeight="1" x14ac:dyDescent="0.25">
      <c r="A497" s="94" t="s">
        <v>463</v>
      </c>
      <c r="B497" s="95" t="s">
        <v>225</v>
      </c>
      <c r="C497" s="94" t="s">
        <v>30</v>
      </c>
      <c r="D497" s="94" t="s">
        <v>226</v>
      </c>
      <c r="E497" s="186" t="s">
        <v>638</v>
      </c>
      <c r="F497" s="186"/>
      <c r="G497" s="96" t="s">
        <v>7</v>
      </c>
      <c r="H497" s="97">
        <v>1</v>
      </c>
      <c r="I497" s="98">
        <v>14.48</v>
      </c>
      <c r="J497" s="98">
        <v>14.48</v>
      </c>
    </row>
    <row r="498" spans="1:10" s="108" customFormat="1" ht="25.5" customHeight="1" x14ac:dyDescent="0.25">
      <c r="A498" s="99" t="s">
        <v>465</v>
      </c>
      <c r="B498" s="100" t="s">
        <v>520</v>
      </c>
      <c r="C498" s="99" t="s">
        <v>18</v>
      </c>
      <c r="D498" s="99" t="s">
        <v>521</v>
      </c>
      <c r="E498" s="187" t="s">
        <v>464</v>
      </c>
      <c r="F498" s="187"/>
      <c r="G498" s="101" t="s">
        <v>20</v>
      </c>
      <c r="H498" s="102">
        <v>0.16</v>
      </c>
      <c r="I498" s="103">
        <v>22.03</v>
      </c>
      <c r="J498" s="103">
        <v>3.52</v>
      </c>
    </row>
    <row r="499" spans="1:10" s="108" customFormat="1" ht="25.5" customHeight="1" x14ac:dyDescent="0.25">
      <c r="A499" s="99" t="s">
        <v>465</v>
      </c>
      <c r="B499" s="100" t="s">
        <v>881</v>
      </c>
      <c r="C499" s="99" t="s">
        <v>18</v>
      </c>
      <c r="D499" s="99" t="s">
        <v>882</v>
      </c>
      <c r="E499" s="187" t="s">
        <v>464</v>
      </c>
      <c r="F499" s="187"/>
      <c r="G499" s="101" t="s">
        <v>20</v>
      </c>
      <c r="H499" s="102">
        <v>0.16</v>
      </c>
      <c r="I499" s="103">
        <v>17.13</v>
      </c>
      <c r="J499" s="103">
        <v>2.74</v>
      </c>
    </row>
    <row r="500" spans="1:10" s="108" customFormat="1" ht="25.5" customHeight="1" x14ac:dyDescent="0.25">
      <c r="A500" s="99" t="s">
        <v>468</v>
      </c>
      <c r="B500" s="100" t="s">
        <v>895</v>
      </c>
      <c r="C500" s="99" t="s">
        <v>30</v>
      </c>
      <c r="D500" s="99" t="s">
        <v>896</v>
      </c>
      <c r="E500" s="187" t="s">
        <v>474</v>
      </c>
      <c r="F500" s="187"/>
      <c r="G500" s="101" t="s">
        <v>897</v>
      </c>
      <c r="H500" s="102">
        <v>1</v>
      </c>
      <c r="I500" s="103">
        <v>8.17</v>
      </c>
      <c r="J500" s="103">
        <v>8.17</v>
      </c>
    </row>
    <row r="501" spans="1:10" s="108" customFormat="1" ht="25.5" customHeight="1" x14ac:dyDescent="0.25">
      <c r="A501" s="99" t="s">
        <v>468</v>
      </c>
      <c r="B501" s="100" t="s">
        <v>885</v>
      </c>
      <c r="C501" s="99" t="s">
        <v>18</v>
      </c>
      <c r="D501" s="99" t="s">
        <v>886</v>
      </c>
      <c r="E501" s="187" t="s">
        <v>491</v>
      </c>
      <c r="F501" s="187"/>
      <c r="G501" s="101" t="s">
        <v>42</v>
      </c>
      <c r="H501" s="102">
        <v>0.02</v>
      </c>
      <c r="I501" s="103">
        <v>2.57</v>
      </c>
      <c r="J501" s="103">
        <v>0.05</v>
      </c>
    </row>
    <row r="502" spans="1:10" s="108" customFormat="1" x14ac:dyDescent="0.25">
      <c r="A502" s="104"/>
      <c r="B502" s="104"/>
      <c r="C502" s="104"/>
      <c r="D502" s="104"/>
      <c r="E502" s="104"/>
      <c r="F502" s="104"/>
      <c r="G502" s="104"/>
      <c r="H502" s="104"/>
      <c r="I502" s="104"/>
      <c r="J502" s="104"/>
    </row>
    <row r="503" spans="1:10" ht="30" customHeight="1" x14ac:dyDescent="0.25">
      <c r="A503" s="119" t="s">
        <v>898</v>
      </c>
      <c r="B503" s="120" t="s">
        <v>4</v>
      </c>
      <c r="C503" s="119" t="s">
        <v>5</v>
      </c>
      <c r="D503" s="119" t="s">
        <v>6</v>
      </c>
      <c r="E503" s="191" t="s">
        <v>462</v>
      </c>
      <c r="F503" s="191"/>
      <c r="G503" s="121" t="s">
        <v>7</v>
      </c>
      <c r="H503" s="120" t="s">
        <v>8</v>
      </c>
      <c r="I503" s="120" t="s">
        <v>9</v>
      </c>
      <c r="J503" s="120" t="s">
        <v>10</v>
      </c>
    </row>
    <row r="504" spans="1:10" ht="25.5" customHeight="1" x14ac:dyDescent="0.25">
      <c r="A504" s="94" t="s">
        <v>463</v>
      </c>
      <c r="B504" s="95" t="s">
        <v>440</v>
      </c>
      <c r="C504" s="94" t="s">
        <v>30</v>
      </c>
      <c r="D504" s="94" t="s">
        <v>441</v>
      </c>
      <c r="E504" s="186" t="s">
        <v>890</v>
      </c>
      <c r="F504" s="186"/>
      <c r="G504" s="96" t="s">
        <v>154</v>
      </c>
      <c r="H504" s="97">
        <v>1</v>
      </c>
      <c r="I504" s="98">
        <v>221.03</v>
      </c>
      <c r="J504" s="98">
        <v>221.03</v>
      </c>
    </row>
    <row r="505" spans="1:10" s="108" customFormat="1" ht="25.5" customHeight="1" x14ac:dyDescent="0.25">
      <c r="A505" s="99" t="s">
        <v>465</v>
      </c>
      <c r="B505" s="100" t="s">
        <v>881</v>
      </c>
      <c r="C505" s="99" t="s">
        <v>18</v>
      </c>
      <c r="D505" s="99" t="s">
        <v>882</v>
      </c>
      <c r="E505" s="187" t="s">
        <v>464</v>
      </c>
      <c r="F505" s="187"/>
      <c r="G505" s="101" t="s">
        <v>20</v>
      </c>
      <c r="H505" s="102">
        <v>0.5</v>
      </c>
      <c r="I505" s="103">
        <v>17.13</v>
      </c>
      <c r="J505" s="103">
        <v>8.56</v>
      </c>
    </row>
    <row r="506" spans="1:10" s="108" customFormat="1" ht="25.5" customHeight="1" x14ac:dyDescent="0.25">
      <c r="A506" s="99" t="s">
        <v>465</v>
      </c>
      <c r="B506" s="100" t="s">
        <v>520</v>
      </c>
      <c r="C506" s="99" t="s">
        <v>18</v>
      </c>
      <c r="D506" s="99" t="s">
        <v>521</v>
      </c>
      <c r="E506" s="187" t="s">
        <v>464</v>
      </c>
      <c r="F506" s="187"/>
      <c r="G506" s="101" t="s">
        <v>20</v>
      </c>
      <c r="H506" s="102">
        <v>0.5</v>
      </c>
      <c r="I506" s="103">
        <v>22.03</v>
      </c>
      <c r="J506" s="103">
        <v>11.01</v>
      </c>
    </row>
    <row r="507" spans="1:10" s="108" customFormat="1" ht="25.5" customHeight="1" x14ac:dyDescent="0.25">
      <c r="A507" s="99" t="s">
        <v>468</v>
      </c>
      <c r="B507" s="100" t="s">
        <v>899</v>
      </c>
      <c r="C507" s="99" t="s">
        <v>30</v>
      </c>
      <c r="D507" s="99" t="s">
        <v>900</v>
      </c>
      <c r="E507" s="187" t="s">
        <v>474</v>
      </c>
      <c r="F507" s="187"/>
      <c r="G507" s="101" t="s">
        <v>154</v>
      </c>
      <c r="H507" s="102">
        <v>1</v>
      </c>
      <c r="I507" s="103">
        <v>201.46</v>
      </c>
      <c r="J507" s="103">
        <v>201.46</v>
      </c>
    </row>
    <row r="508" spans="1:10" s="108" customFormat="1" x14ac:dyDescent="0.25">
      <c r="A508" s="104"/>
      <c r="B508" s="104"/>
      <c r="C508" s="104"/>
      <c r="D508" s="104"/>
      <c r="E508" s="104"/>
      <c r="F508" s="104"/>
      <c r="G508" s="104"/>
      <c r="H508" s="104"/>
      <c r="I508" s="104"/>
      <c r="J508" s="104"/>
    </row>
    <row r="509" spans="1:10" ht="30" customHeight="1" x14ac:dyDescent="0.25">
      <c r="A509" s="119" t="s">
        <v>227</v>
      </c>
      <c r="B509" s="120" t="s">
        <v>4</v>
      </c>
      <c r="C509" s="119" t="s">
        <v>5</v>
      </c>
      <c r="D509" s="119" t="s">
        <v>6</v>
      </c>
      <c r="E509" s="191" t="s">
        <v>462</v>
      </c>
      <c r="F509" s="191"/>
      <c r="G509" s="121" t="s">
        <v>7</v>
      </c>
      <c r="H509" s="120" t="s">
        <v>8</v>
      </c>
      <c r="I509" s="120" t="s">
        <v>9</v>
      </c>
      <c r="J509" s="120" t="s">
        <v>10</v>
      </c>
    </row>
    <row r="510" spans="1:10" ht="25.5" customHeight="1" x14ac:dyDescent="0.25">
      <c r="A510" s="94" t="s">
        <v>463</v>
      </c>
      <c r="B510" s="95" t="s">
        <v>228</v>
      </c>
      <c r="C510" s="94" t="s">
        <v>18</v>
      </c>
      <c r="D510" s="94" t="s">
        <v>229</v>
      </c>
      <c r="E510" s="186" t="s">
        <v>890</v>
      </c>
      <c r="F510" s="186"/>
      <c r="G510" s="96" t="s">
        <v>42</v>
      </c>
      <c r="H510" s="97">
        <v>1</v>
      </c>
      <c r="I510" s="98">
        <v>25.79</v>
      </c>
      <c r="J510" s="98">
        <v>25.79</v>
      </c>
    </row>
    <row r="511" spans="1:10" s="108" customFormat="1" ht="25.5" customHeight="1" x14ac:dyDescent="0.25">
      <c r="A511" s="99" t="s">
        <v>465</v>
      </c>
      <c r="B511" s="100" t="s">
        <v>881</v>
      </c>
      <c r="C511" s="99" t="s">
        <v>18</v>
      </c>
      <c r="D511" s="99" t="s">
        <v>882</v>
      </c>
      <c r="E511" s="187" t="s">
        <v>464</v>
      </c>
      <c r="F511" s="187"/>
      <c r="G511" s="101" t="s">
        <v>20</v>
      </c>
      <c r="H511" s="102">
        <v>0.35699999999999998</v>
      </c>
      <c r="I511" s="103">
        <v>17.13</v>
      </c>
      <c r="J511" s="103">
        <v>6.11</v>
      </c>
    </row>
    <row r="512" spans="1:10" s="108" customFormat="1" ht="25.5" customHeight="1" x14ac:dyDescent="0.25">
      <c r="A512" s="99" t="s">
        <v>465</v>
      </c>
      <c r="B512" s="100" t="s">
        <v>520</v>
      </c>
      <c r="C512" s="99" t="s">
        <v>18</v>
      </c>
      <c r="D512" s="99" t="s">
        <v>521</v>
      </c>
      <c r="E512" s="187" t="s">
        <v>464</v>
      </c>
      <c r="F512" s="187"/>
      <c r="G512" s="101" t="s">
        <v>20</v>
      </c>
      <c r="H512" s="102">
        <v>0.35699999999999998</v>
      </c>
      <c r="I512" s="103">
        <v>22.03</v>
      </c>
      <c r="J512" s="103">
        <v>7.86</v>
      </c>
    </row>
    <row r="513" spans="1:10" s="108" customFormat="1" ht="38.25" customHeight="1" x14ac:dyDescent="0.25">
      <c r="A513" s="99" t="s">
        <v>468</v>
      </c>
      <c r="B513" s="100" t="s">
        <v>646</v>
      </c>
      <c r="C513" s="99" t="s">
        <v>18</v>
      </c>
      <c r="D513" s="99" t="s">
        <v>647</v>
      </c>
      <c r="E513" s="187" t="s">
        <v>491</v>
      </c>
      <c r="F513" s="187"/>
      <c r="G513" s="101" t="s">
        <v>42</v>
      </c>
      <c r="H513" s="102">
        <v>2</v>
      </c>
      <c r="I513" s="103">
        <v>0.2</v>
      </c>
      <c r="J513" s="103">
        <v>0.4</v>
      </c>
    </row>
    <row r="514" spans="1:10" s="108" customFormat="1" ht="25.5" customHeight="1" x14ac:dyDescent="0.25">
      <c r="A514" s="99" t="s">
        <v>468</v>
      </c>
      <c r="B514" s="100" t="s">
        <v>901</v>
      </c>
      <c r="C514" s="99" t="s">
        <v>18</v>
      </c>
      <c r="D514" s="99" t="s">
        <v>902</v>
      </c>
      <c r="E514" s="187" t="s">
        <v>491</v>
      </c>
      <c r="F514" s="187"/>
      <c r="G514" s="101" t="s">
        <v>42</v>
      </c>
      <c r="H514" s="102">
        <v>1</v>
      </c>
      <c r="I514" s="103">
        <v>11.42</v>
      </c>
      <c r="J514" s="103">
        <v>11.42</v>
      </c>
    </row>
    <row r="515" spans="1:10" s="108" customFormat="1" x14ac:dyDescent="0.25">
      <c r="A515" s="104"/>
      <c r="B515" s="104"/>
      <c r="C515" s="104"/>
      <c r="D515" s="104"/>
      <c r="E515" s="104"/>
      <c r="F515" s="104"/>
      <c r="G515" s="104"/>
      <c r="H515" s="104"/>
      <c r="I515" s="104"/>
      <c r="J515" s="104"/>
    </row>
    <row r="516" spans="1:10" ht="30" customHeight="1" x14ac:dyDescent="0.25">
      <c r="A516" s="119" t="s">
        <v>230</v>
      </c>
      <c r="B516" s="120" t="s">
        <v>4</v>
      </c>
      <c r="C516" s="119" t="s">
        <v>5</v>
      </c>
      <c r="D516" s="119" t="s">
        <v>6</v>
      </c>
      <c r="E516" s="191" t="s">
        <v>462</v>
      </c>
      <c r="F516" s="191"/>
      <c r="G516" s="121" t="s">
        <v>7</v>
      </c>
      <c r="H516" s="120" t="s">
        <v>8</v>
      </c>
      <c r="I516" s="120" t="s">
        <v>9</v>
      </c>
      <c r="J516" s="120" t="s">
        <v>10</v>
      </c>
    </row>
    <row r="517" spans="1:10" ht="25.5" customHeight="1" x14ac:dyDescent="0.25">
      <c r="A517" s="94" t="s">
        <v>463</v>
      </c>
      <c r="B517" s="95" t="s">
        <v>231</v>
      </c>
      <c r="C517" s="94" t="s">
        <v>30</v>
      </c>
      <c r="D517" s="94" t="s">
        <v>232</v>
      </c>
      <c r="E517" s="186" t="s">
        <v>890</v>
      </c>
      <c r="F517" s="186"/>
      <c r="G517" s="96" t="s">
        <v>154</v>
      </c>
      <c r="H517" s="97">
        <v>1</v>
      </c>
      <c r="I517" s="98">
        <v>147.43</v>
      </c>
      <c r="J517" s="98">
        <v>147.43</v>
      </c>
    </row>
    <row r="518" spans="1:10" s="108" customFormat="1" ht="51" customHeight="1" x14ac:dyDescent="0.25">
      <c r="A518" s="99" t="s">
        <v>465</v>
      </c>
      <c r="B518" s="100" t="s">
        <v>881</v>
      </c>
      <c r="C518" s="99" t="s">
        <v>18</v>
      </c>
      <c r="D518" s="99" t="s">
        <v>882</v>
      </c>
      <c r="E518" s="187" t="s">
        <v>464</v>
      </c>
      <c r="F518" s="187"/>
      <c r="G518" s="101" t="s">
        <v>20</v>
      </c>
      <c r="H518" s="102">
        <v>1</v>
      </c>
      <c r="I518" s="103">
        <v>17.13</v>
      </c>
      <c r="J518" s="103">
        <v>17.13</v>
      </c>
    </row>
    <row r="519" spans="1:10" s="108" customFormat="1" ht="25.5" customHeight="1" x14ac:dyDescent="0.25">
      <c r="A519" s="99" t="s">
        <v>465</v>
      </c>
      <c r="B519" s="100" t="s">
        <v>520</v>
      </c>
      <c r="C519" s="99" t="s">
        <v>18</v>
      </c>
      <c r="D519" s="99" t="s">
        <v>521</v>
      </c>
      <c r="E519" s="187" t="s">
        <v>464</v>
      </c>
      <c r="F519" s="187"/>
      <c r="G519" s="101" t="s">
        <v>20</v>
      </c>
      <c r="H519" s="102">
        <v>1</v>
      </c>
      <c r="I519" s="103">
        <v>22.03</v>
      </c>
      <c r="J519" s="103">
        <v>22.03</v>
      </c>
    </row>
    <row r="520" spans="1:10" s="108" customFormat="1" ht="25.5" customHeight="1" x14ac:dyDescent="0.25">
      <c r="A520" s="99" t="s">
        <v>468</v>
      </c>
      <c r="B520" s="100" t="s">
        <v>903</v>
      </c>
      <c r="C520" s="99" t="s">
        <v>18</v>
      </c>
      <c r="D520" s="99" t="s">
        <v>904</v>
      </c>
      <c r="E520" s="187" t="s">
        <v>491</v>
      </c>
      <c r="F520" s="187"/>
      <c r="G520" s="101" t="s">
        <v>93</v>
      </c>
      <c r="H520" s="102">
        <v>33</v>
      </c>
      <c r="I520" s="103">
        <v>2.21</v>
      </c>
      <c r="J520" s="103">
        <v>72.930000000000007</v>
      </c>
    </row>
    <row r="521" spans="1:10" s="108" customFormat="1" ht="25.5" customHeight="1" x14ac:dyDescent="0.25">
      <c r="A521" s="99" t="s">
        <v>468</v>
      </c>
      <c r="B521" s="100" t="s">
        <v>905</v>
      </c>
      <c r="C521" s="99" t="s">
        <v>18</v>
      </c>
      <c r="D521" s="99" t="s">
        <v>906</v>
      </c>
      <c r="E521" s="187" t="s">
        <v>491</v>
      </c>
      <c r="F521" s="187"/>
      <c r="G521" s="101" t="s">
        <v>42</v>
      </c>
      <c r="H521" s="102">
        <v>4</v>
      </c>
      <c r="I521" s="103">
        <v>8.58</v>
      </c>
      <c r="J521" s="103">
        <v>34.32</v>
      </c>
    </row>
    <row r="522" spans="1:10" s="108" customFormat="1" ht="15.75" customHeight="1" x14ac:dyDescent="0.25">
      <c r="A522" s="99" t="s">
        <v>468</v>
      </c>
      <c r="B522" s="100" t="s">
        <v>885</v>
      </c>
      <c r="C522" s="99" t="s">
        <v>18</v>
      </c>
      <c r="D522" s="99" t="s">
        <v>886</v>
      </c>
      <c r="E522" s="187" t="s">
        <v>491</v>
      </c>
      <c r="F522" s="187"/>
      <c r="G522" s="101" t="s">
        <v>42</v>
      </c>
      <c r="H522" s="102">
        <v>0.4</v>
      </c>
      <c r="I522" s="103">
        <v>2.57</v>
      </c>
      <c r="J522" s="103">
        <v>1.02</v>
      </c>
    </row>
    <row r="523" spans="1:10" s="108" customFormat="1" x14ac:dyDescent="0.25">
      <c r="A523" s="104"/>
      <c r="B523" s="104"/>
      <c r="C523" s="104"/>
      <c r="D523" s="104"/>
      <c r="E523" s="104"/>
      <c r="F523" s="104"/>
      <c r="G523" s="104"/>
      <c r="H523" s="104"/>
      <c r="I523" s="104"/>
      <c r="J523" s="104"/>
    </row>
    <row r="524" spans="1:10" ht="30" customHeight="1" x14ac:dyDescent="0.25">
      <c r="A524" s="119" t="s">
        <v>233</v>
      </c>
      <c r="B524" s="120" t="s">
        <v>4</v>
      </c>
      <c r="C524" s="119" t="s">
        <v>5</v>
      </c>
      <c r="D524" s="119" t="s">
        <v>6</v>
      </c>
      <c r="E524" s="191" t="s">
        <v>462</v>
      </c>
      <c r="F524" s="191"/>
      <c r="G524" s="121" t="s">
        <v>7</v>
      </c>
      <c r="H524" s="120" t="s">
        <v>8</v>
      </c>
      <c r="I524" s="120" t="s">
        <v>9</v>
      </c>
      <c r="J524" s="120" t="s">
        <v>10</v>
      </c>
    </row>
    <row r="525" spans="1:10" ht="25.5" customHeight="1" x14ac:dyDescent="0.25">
      <c r="A525" s="94" t="s">
        <v>463</v>
      </c>
      <c r="B525" s="95" t="s">
        <v>234</v>
      </c>
      <c r="C525" s="94" t="s">
        <v>30</v>
      </c>
      <c r="D525" s="94" t="s">
        <v>235</v>
      </c>
      <c r="E525" s="186" t="s">
        <v>890</v>
      </c>
      <c r="F525" s="186"/>
      <c r="G525" s="96" t="s">
        <v>154</v>
      </c>
      <c r="H525" s="97">
        <v>1</v>
      </c>
      <c r="I525" s="98">
        <v>111.12</v>
      </c>
      <c r="J525" s="98">
        <v>111.12</v>
      </c>
    </row>
    <row r="526" spans="1:10" s="108" customFormat="1" ht="25.5" customHeight="1" x14ac:dyDescent="0.25">
      <c r="A526" s="99" t="s">
        <v>465</v>
      </c>
      <c r="B526" s="100" t="s">
        <v>881</v>
      </c>
      <c r="C526" s="99" t="s">
        <v>18</v>
      </c>
      <c r="D526" s="99" t="s">
        <v>882</v>
      </c>
      <c r="E526" s="187" t="s">
        <v>464</v>
      </c>
      <c r="F526" s="187"/>
      <c r="G526" s="101" t="s">
        <v>20</v>
      </c>
      <c r="H526" s="102">
        <v>0.75</v>
      </c>
      <c r="I526" s="103">
        <v>17.13</v>
      </c>
      <c r="J526" s="103">
        <v>12.84</v>
      </c>
    </row>
    <row r="527" spans="1:10" s="108" customFormat="1" ht="25.5" customHeight="1" x14ac:dyDescent="0.25">
      <c r="A527" s="99" t="s">
        <v>465</v>
      </c>
      <c r="B527" s="100" t="s">
        <v>520</v>
      </c>
      <c r="C527" s="99" t="s">
        <v>18</v>
      </c>
      <c r="D527" s="99" t="s">
        <v>521</v>
      </c>
      <c r="E527" s="187" t="s">
        <v>464</v>
      </c>
      <c r="F527" s="187"/>
      <c r="G527" s="101" t="s">
        <v>20</v>
      </c>
      <c r="H527" s="102">
        <v>0.75</v>
      </c>
      <c r="I527" s="103">
        <v>22.03</v>
      </c>
      <c r="J527" s="103">
        <v>16.52</v>
      </c>
    </row>
    <row r="528" spans="1:10" s="108" customFormat="1" ht="25.5" customHeight="1" x14ac:dyDescent="0.25">
      <c r="A528" s="99" t="s">
        <v>468</v>
      </c>
      <c r="B528" s="100" t="s">
        <v>903</v>
      </c>
      <c r="C528" s="99" t="s">
        <v>18</v>
      </c>
      <c r="D528" s="99" t="s">
        <v>904</v>
      </c>
      <c r="E528" s="187" t="s">
        <v>491</v>
      </c>
      <c r="F528" s="187"/>
      <c r="G528" s="101" t="s">
        <v>93</v>
      </c>
      <c r="H528" s="102">
        <v>33</v>
      </c>
      <c r="I528" s="103">
        <v>2.21</v>
      </c>
      <c r="J528" s="103">
        <v>72.930000000000007</v>
      </c>
    </row>
    <row r="529" spans="1:10" s="108" customFormat="1" ht="25.5" customHeight="1" x14ac:dyDescent="0.25">
      <c r="A529" s="99" t="s">
        <v>468</v>
      </c>
      <c r="B529" s="100" t="s">
        <v>905</v>
      </c>
      <c r="C529" s="99" t="s">
        <v>18</v>
      </c>
      <c r="D529" s="99" t="s">
        <v>906</v>
      </c>
      <c r="E529" s="187" t="s">
        <v>491</v>
      </c>
      <c r="F529" s="187"/>
      <c r="G529" s="101" t="s">
        <v>42</v>
      </c>
      <c r="H529" s="102">
        <v>1</v>
      </c>
      <c r="I529" s="103">
        <v>8.58</v>
      </c>
      <c r="J529" s="103">
        <v>8.58</v>
      </c>
    </row>
    <row r="530" spans="1:10" s="108" customFormat="1" ht="15.75" customHeight="1" x14ac:dyDescent="0.25">
      <c r="A530" s="99" t="s">
        <v>468</v>
      </c>
      <c r="B530" s="100" t="s">
        <v>885</v>
      </c>
      <c r="C530" s="99" t="s">
        <v>18</v>
      </c>
      <c r="D530" s="99" t="s">
        <v>886</v>
      </c>
      <c r="E530" s="187" t="s">
        <v>491</v>
      </c>
      <c r="F530" s="187"/>
      <c r="G530" s="101" t="s">
        <v>42</v>
      </c>
      <c r="H530" s="102">
        <v>0.1</v>
      </c>
      <c r="I530" s="103">
        <v>2.57</v>
      </c>
      <c r="J530" s="103">
        <v>0.25</v>
      </c>
    </row>
    <row r="531" spans="1:10" s="108" customFormat="1" x14ac:dyDescent="0.25">
      <c r="A531" s="104"/>
      <c r="B531" s="104"/>
      <c r="C531" s="104"/>
      <c r="D531" s="104"/>
      <c r="E531" s="104"/>
      <c r="F531" s="104"/>
      <c r="G531" s="104"/>
      <c r="H531" s="104"/>
      <c r="I531" s="104"/>
      <c r="J531" s="104"/>
    </row>
    <row r="532" spans="1:10" ht="30" customHeight="1" x14ac:dyDescent="0.25">
      <c r="A532" s="119" t="s">
        <v>236</v>
      </c>
      <c r="B532" s="120" t="s">
        <v>4</v>
      </c>
      <c r="C532" s="119" t="s">
        <v>5</v>
      </c>
      <c r="D532" s="119" t="s">
        <v>6</v>
      </c>
      <c r="E532" s="191" t="s">
        <v>462</v>
      </c>
      <c r="F532" s="191"/>
      <c r="G532" s="121" t="s">
        <v>7</v>
      </c>
      <c r="H532" s="120" t="s">
        <v>8</v>
      </c>
      <c r="I532" s="120" t="s">
        <v>9</v>
      </c>
      <c r="J532" s="120" t="s">
        <v>10</v>
      </c>
    </row>
    <row r="533" spans="1:10" ht="38.25" customHeight="1" x14ac:dyDescent="0.25">
      <c r="A533" s="94" t="s">
        <v>463</v>
      </c>
      <c r="B533" s="95" t="s">
        <v>237</v>
      </c>
      <c r="C533" s="94" t="s">
        <v>18</v>
      </c>
      <c r="D533" s="94" t="s">
        <v>238</v>
      </c>
      <c r="E533" s="186" t="s">
        <v>890</v>
      </c>
      <c r="F533" s="186"/>
      <c r="G533" s="96" t="s">
        <v>42</v>
      </c>
      <c r="H533" s="97">
        <v>1</v>
      </c>
      <c r="I533" s="98">
        <v>668.55</v>
      </c>
      <c r="J533" s="98">
        <v>668.55</v>
      </c>
    </row>
    <row r="534" spans="1:10" s="108" customFormat="1" ht="25.5" customHeight="1" x14ac:dyDescent="0.25">
      <c r="A534" s="99" t="s">
        <v>465</v>
      </c>
      <c r="B534" s="100" t="s">
        <v>881</v>
      </c>
      <c r="C534" s="99" t="s">
        <v>18</v>
      </c>
      <c r="D534" s="99" t="s">
        <v>882</v>
      </c>
      <c r="E534" s="187" t="s">
        <v>464</v>
      </c>
      <c r="F534" s="187"/>
      <c r="G534" s="101" t="s">
        <v>20</v>
      </c>
      <c r="H534" s="102">
        <v>4</v>
      </c>
      <c r="I534" s="103">
        <v>17.13</v>
      </c>
      <c r="J534" s="103">
        <v>68.52</v>
      </c>
    </row>
    <row r="535" spans="1:10" s="108" customFormat="1" ht="25.5" customHeight="1" x14ac:dyDescent="0.25">
      <c r="A535" s="99" t="s">
        <v>465</v>
      </c>
      <c r="B535" s="100" t="s">
        <v>520</v>
      </c>
      <c r="C535" s="99" t="s">
        <v>18</v>
      </c>
      <c r="D535" s="99" t="s">
        <v>521</v>
      </c>
      <c r="E535" s="187" t="s">
        <v>464</v>
      </c>
      <c r="F535" s="187"/>
      <c r="G535" s="101" t="s">
        <v>20</v>
      </c>
      <c r="H535" s="102">
        <v>4</v>
      </c>
      <c r="I535" s="103">
        <v>22.03</v>
      </c>
      <c r="J535" s="103">
        <v>88.12</v>
      </c>
    </row>
    <row r="536" spans="1:10" s="108" customFormat="1" ht="26.25" customHeight="1" x14ac:dyDescent="0.25">
      <c r="A536" s="99" t="s">
        <v>468</v>
      </c>
      <c r="B536" s="100" t="s">
        <v>907</v>
      </c>
      <c r="C536" s="99" t="s">
        <v>18</v>
      </c>
      <c r="D536" s="99" t="s">
        <v>908</v>
      </c>
      <c r="E536" s="187" t="s">
        <v>491</v>
      </c>
      <c r="F536" s="187"/>
      <c r="G536" s="101" t="s">
        <v>42</v>
      </c>
      <c r="H536" s="102">
        <v>1</v>
      </c>
      <c r="I536" s="103">
        <v>511.91</v>
      </c>
      <c r="J536" s="103">
        <v>511.91</v>
      </c>
    </row>
    <row r="537" spans="1:10" s="108" customFormat="1" x14ac:dyDescent="0.25">
      <c r="A537" s="104"/>
      <c r="B537" s="104"/>
      <c r="C537" s="104"/>
      <c r="D537" s="104"/>
      <c r="E537" s="104"/>
      <c r="F537" s="104"/>
      <c r="G537" s="104"/>
      <c r="H537" s="104"/>
      <c r="I537" s="104"/>
      <c r="J537" s="104"/>
    </row>
    <row r="538" spans="1:10" ht="30" customHeight="1" x14ac:dyDescent="0.25">
      <c r="A538" s="119" t="s">
        <v>239</v>
      </c>
      <c r="B538" s="120" t="s">
        <v>4</v>
      </c>
      <c r="C538" s="119" t="s">
        <v>5</v>
      </c>
      <c r="D538" s="119" t="s">
        <v>6</v>
      </c>
      <c r="E538" s="191" t="s">
        <v>462</v>
      </c>
      <c r="F538" s="191"/>
      <c r="G538" s="121" t="s">
        <v>7</v>
      </c>
      <c r="H538" s="120" t="s">
        <v>8</v>
      </c>
      <c r="I538" s="120" t="s">
        <v>9</v>
      </c>
      <c r="J538" s="120" t="s">
        <v>10</v>
      </c>
    </row>
    <row r="539" spans="1:10" ht="25.5" customHeight="1" x14ac:dyDescent="0.25">
      <c r="A539" s="94" t="s">
        <v>463</v>
      </c>
      <c r="B539" s="95" t="s">
        <v>240</v>
      </c>
      <c r="C539" s="94" t="s">
        <v>30</v>
      </c>
      <c r="D539" s="94" t="s">
        <v>241</v>
      </c>
      <c r="E539" s="186" t="s">
        <v>890</v>
      </c>
      <c r="F539" s="186"/>
      <c r="G539" s="96" t="s">
        <v>154</v>
      </c>
      <c r="H539" s="97">
        <v>1</v>
      </c>
      <c r="I539" s="98">
        <v>30420.43</v>
      </c>
      <c r="J539" s="98">
        <v>30420.43</v>
      </c>
    </row>
    <row r="540" spans="1:10" s="108" customFormat="1" ht="51" customHeight="1" x14ac:dyDescent="0.25">
      <c r="A540" s="99" t="s">
        <v>465</v>
      </c>
      <c r="B540" s="100" t="s">
        <v>909</v>
      </c>
      <c r="C540" s="99" t="s">
        <v>18</v>
      </c>
      <c r="D540" s="99" t="s">
        <v>910</v>
      </c>
      <c r="E540" s="187" t="s">
        <v>549</v>
      </c>
      <c r="F540" s="187"/>
      <c r="G540" s="101" t="s">
        <v>550</v>
      </c>
      <c r="H540" s="102">
        <v>8</v>
      </c>
      <c r="I540" s="103">
        <v>136.44</v>
      </c>
      <c r="J540" s="103">
        <v>1091.52</v>
      </c>
    </row>
    <row r="541" spans="1:10" s="108" customFormat="1" ht="15" customHeight="1" x14ac:dyDescent="0.25">
      <c r="A541" s="99" t="s">
        <v>468</v>
      </c>
      <c r="B541" s="100" t="s">
        <v>911</v>
      </c>
      <c r="C541" s="99" t="s">
        <v>18</v>
      </c>
      <c r="D541" s="99" t="s">
        <v>912</v>
      </c>
      <c r="E541" s="187" t="s">
        <v>491</v>
      </c>
      <c r="F541" s="187"/>
      <c r="G541" s="101" t="s">
        <v>86</v>
      </c>
      <c r="H541" s="102">
        <v>1</v>
      </c>
      <c r="I541" s="103">
        <v>14.11</v>
      </c>
      <c r="J541" s="103">
        <v>14.11</v>
      </c>
    </row>
    <row r="542" spans="1:10" s="108" customFormat="1" ht="25.5" customHeight="1" x14ac:dyDescent="0.25">
      <c r="A542" s="99" t="s">
        <v>468</v>
      </c>
      <c r="B542" s="100" t="s">
        <v>913</v>
      </c>
      <c r="C542" s="99" t="s">
        <v>18</v>
      </c>
      <c r="D542" s="99" t="s">
        <v>914</v>
      </c>
      <c r="E542" s="187" t="s">
        <v>491</v>
      </c>
      <c r="F542" s="187"/>
      <c r="G542" s="101" t="s">
        <v>42</v>
      </c>
      <c r="H542" s="102">
        <v>6</v>
      </c>
      <c r="I542" s="103">
        <v>13.26</v>
      </c>
      <c r="J542" s="103">
        <v>79.56</v>
      </c>
    </row>
    <row r="543" spans="1:10" s="108" customFormat="1" ht="25.5" hidden="1" customHeight="1" x14ac:dyDescent="0.25">
      <c r="A543" s="99" t="s">
        <v>468</v>
      </c>
      <c r="B543" s="100" t="s">
        <v>915</v>
      </c>
      <c r="C543" s="99" t="s">
        <v>18</v>
      </c>
      <c r="D543" s="99" t="s">
        <v>916</v>
      </c>
      <c r="E543" s="187" t="s">
        <v>491</v>
      </c>
      <c r="F543" s="187"/>
      <c r="G543" s="101" t="s">
        <v>42</v>
      </c>
      <c r="H543" s="102">
        <v>6</v>
      </c>
      <c r="I543" s="103">
        <v>14.59</v>
      </c>
      <c r="J543" s="103">
        <v>87.54</v>
      </c>
    </row>
    <row r="544" spans="1:10" s="108" customFormat="1" ht="25.5" hidden="1" customHeight="1" x14ac:dyDescent="0.25">
      <c r="A544" s="99" t="s">
        <v>468</v>
      </c>
      <c r="B544" s="100" t="s">
        <v>917</v>
      </c>
      <c r="C544" s="99" t="s">
        <v>18</v>
      </c>
      <c r="D544" s="99" t="s">
        <v>918</v>
      </c>
      <c r="E544" s="187" t="s">
        <v>491</v>
      </c>
      <c r="F544" s="187"/>
      <c r="G544" s="101" t="s">
        <v>42</v>
      </c>
      <c r="H544" s="102">
        <v>3</v>
      </c>
      <c r="I544" s="103">
        <v>10.87</v>
      </c>
      <c r="J544" s="103">
        <v>32.61</v>
      </c>
    </row>
    <row r="545" spans="1:10" s="108" customFormat="1" ht="15" customHeight="1" x14ac:dyDescent="0.25">
      <c r="A545" s="99" t="s">
        <v>468</v>
      </c>
      <c r="B545" s="100" t="s">
        <v>919</v>
      </c>
      <c r="C545" s="99" t="s">
        <v>18</v>
      </c>
      <c r="D545" s="99" t="s">
        <v>920</v>
      </c>
      <c r="E545" s="187" t="s">
        <v>491</v>
      </c>
      <c r="F545" s="187"/>
      <c r="G545" s="101" t="s">
        <v>42</v>
      </c>
      <c r="H545" s="102">
        <v>3</v>
      </c>
      <c r="I545" s="103">
        <v>9.0399999999999991</v>
      </c>
      <c r="J545" s="103">
        <v>27.12</v>
      </c>
    </row>
    <row r="546" spans="1:10" s="108" customFormat="1" ht="25.5" customHeight="1" x14ac:dyDescent="0.25">
      <c r="A546" s="99" t="s">
        <v>468</v>
      </c>
      <c r="B546" s="100" t="s">
        <v>921</v>
      </c>
      <c r="C546" s="99" t="s">
        <v>18</v>
      </c>
      <c r="D546" s="99" t="s">
        <v>922</v>
      </c>
      <c r="E546" s="187" t="s">
        <v>491</v>
      </c>
      <c r="F546" s="187"/>
      <c r="G546" s="101" t="s">
        <v>42</v>
      </c>
      <c r="H546" s="102">
        <v>3</v>
      </c>
      <c r="I546" s="103">
        <v>2.2999999999999998</v>
      </c>
      <c r="J546" s="103">
        <v>6.9</v>
      </c>
    </row>
    <row r="547" spans="1:10" s="108" customFormat="1" ht="15" customHeight="1" x14ac:dyDescent="0.25">
      <c r="A547" s="99" t="s">
        <v>468</v>
      </c>
      <c r="B547" s="100" t="s">
        <v>923</v>
      </c>
      <c r="C547" s="99" t="s">
        <v>18</v>
      </c>
      <c r="D547" s="99" t="s">
        <v>924</v>
      </c>
      <c r="E547" s="187" t="s">
        <v>491</v>
      </c>
      <c r="F547" s="187"/>
      <c r="G547" s="101" t="s">
        <v>42</v>
      </c>
      <c r="H547" s="102">
        <v>5</v>
      </c>
      <c r="I547" s="103">
        <v>7.59</v>
      </c>
      <c r="J547" s="103">
        <v>37.950000000000003</v>
      </c>
    </row>
    <row r="548" spans="1:10" s="108" customFormat="1" ht="15" customHeight="1" x14ac:dyDescent="0.25">
      <c r="A548" s="99" t="s">
        <v>468</v>
      </c>
      <c r="B548" s="100" t="s">
        <v>925</v>
      </c>
      <c r="C548" s="99" t="s">
        <v>18</v>
      </c>
      <c r="D548" s="99" t="s">
        <v>926</v>
      </c>
      <c r="E548" s="187" t="s">
        <v>491</v>
      </c>
      <c r="F548" s="187"/>
      <c r="G548" s="101" t="s">
        <v>42</v>
      </c>
      <c r="H548" s="102">
        <v>5</v>
      </c>
      <c r="I548" s="103">
        <v>6.14</v>
      </c>
      <c r="J548" s="103">
        <v>30.7</v>
      </c>
    </row>
    <row r="549" spans="1:10" s="108" customFormat="1" ht="38.25" customHeight="1" x14ac:dyDescent="0.25">
      <c r="A549" s="99" t="s">
        <v>468</v>
      </c>
      <c r="B549" s="100" t="s">
        <v>927</v>
      </c>
      <c r="C549" s="99" t="s">
        <v>18</v>
      </c>
      <c r="D549" s="99" t="s">
        <v>928</v>
      </c>
      <c r="E549" s="187" t="s">
        <v>491</v>
      </c>
      <c r="F549" s="187"/>
      <c r="G549" s="101" t="s">
        <v>93</v>
      </c>
      <c r="H549" s="102">
        <v>6</v>
      </c>
      <c r="I549" s="103">
        <v>3.6</v>
      </c>
      <c r="J549" s="103">
        <v>21.6</v>
      </c>
    </row>
    <row r="550" spans="1:10" s="108" customFormat="1" ht="25.5" customHeight="1" x14ac:dyDescent="0.25">
      <c r="A550" s="99" t="s">
        <v>468</v>
      </c>
      <c r="B550" s="100" t="s">
        <v>929</v>
      </c>
      <c r="C550" s="99" t="s">
        <v>18</v>
      </c>
      <c r="D550" s="99" t="s">
        <v>930</v>
      </c>
      <c r="E550" s="187" t="s">
        <v>491</v>
      </c>
      <c r="F550" s="187"/>
      <c r="G550" s="101" t="s">
        <v>93</v>
      </c>
      <c r="H550" s="102">
        <v>90</v>
      </c>
      <c r="I550" s="103">
        <v>95.27</v>
      </c>
      <c r="J550" s="103">
        <v>8574.2999999999993</v>
      </c>
    </row>
    <row r="551" spans="1:10" s="108" customFormat="1" ht="15" customHeight="1" x14ac:dyDescent="0.25">
      <c r="A551" s="99" t="s">
        <v>468</v>
      </c>
      <c r="B551" s="100" t="s">
        <v>931</v>
      </c>
      <c r="C551" s="99" t="s">
        <v>18</v>
      </c>
      <c r="D551" s="99" t="s">
        <v>932</v>
      </c>
      <c r="E551" s="187" t="s">
        <v>491</v>
      </c>
      <c r="F551" s="187"/>
      <c r="G551" s="101" t="s">
        <v>93</v>
      </c>
      <c r="H551" s="102">
        <v>7.53</v>
      </c>
      <c r="I551" s="103">
        <v>12.63</v>
      </c>
      <c r="J551" s="103">
        <v>95.1</v>
      </c>
    </row>
    <row r="552" spans="1:10" s="108" customFormat="1" ht="25.5" hidden="1" customHeight="1" x14ac:dyDescent="0.25">
      <c r="A552" s="99" t="s">
        <v>468</v>
      </c>
      <c r="B552" s="100" t="s">
        <v>933</v>
      </c>
      <c r="C552" s="99" t="s">
        <v>18</v>
      </c>
      <c r="D552" s="99" t="s">
        <v>934</v>
      </c>
      <c r="E552" s="187" t="s">
        <v>491</v>
      </c>
      <c r="F552" s="187"/>
      <c r="G552" s="101" t="s">
        <v>93</v>
      </c>
      <c r="H552" s="102">
        <v>22</v>
      </c>
      <c r="I552" s="103">
        <v>17.45</v>
      </c>
      <c r="J552" s="103">
        <v>383.9</v>
      </c>
    </row>
    <row r="553" spans="1:10" s="108" customFormat="1" ht="25.5" hidden="1" customHeight="1" x14ac:dyDescent="0.25">
      <c r="A553" s="99" t="s">
        <v>468</v>
      </c>
      <c r="B553" s="100" t="s">
        <v>935</v>
      </c>
      <c r="C553" s="99" t="s">
        <v>18</v>
      </c>
      <c r="D553" s="99" t="s">
        <v>936</v>
      </c>
      <c r="E553" s="187" t="s">
        <v>491</v>
      </c>
      <c r="F553" s="187"/>
      <c r="G553" s="101" t="s">
        <v>42</v>
      </c>
      <c r="H553" s="102">
        <v>2</v>
      </c>
      <c r="I553" s="103">
        <v>76.66</v>
      </c>
      <c r="J553" s="103">
        <v>153.32</v>
      </c>
    </row>
    <row r="554" spans="1:10" s="108" customFormat="1" ht="25.5" customHeight="1" x14ac:dyDescent="0.25">
      <c r="A554" s="99" t="s">
        <v>468</v>
      </c>
      <c r="B554" s="100" t="s">
        <v>937</v>
      </c>
      <c r="C554" s="99" t="s">
        <v>18</v>
      </c>
      <c r="D554" s="99" t="s">
        <v>938</v>
      </c>
      <c r="E554" s="187" t="s">
        <v>491</v>
      </c>
      <c r="F554" s="187"/>
      <c r="G554" s="101" t="s">
        <v>42</v>
      </c>
      <c r="H554" s="102">
        <v>10</v>
      </c>
      <c r="I554" s="103">
        <v>3.41</v>
      </c>
      <c r="J554" s="103">
        <v>34.1</v>
      </c>
    </row>
    <row r="555" spans="1:10" s="108" customFormat="1" ht="25.5" customHeight="1" x14ac:dyDescent="0.25">
      <c r="A555" s="99" t="s">
        <v>468</v>
      </c>
      <c r="B555" s="100" t="s">
        <v>939</v>
      </c>
      <c r="C555" s="99" t="s">
        <v>18</v>
      </c>
      <c r="D555" s="99" t="s">
        <v>940</v>
      </c>
      <c r="E555" s="187" t="s">
        <v>491</v>
      </c>
      <c r="F555" s="187"/>
      <c r="G555" s="101" t="s">
        <v>42</v>
      </c>
      <c r="H555" s="102">
        <v>2</v>
      </c>
      <c r="I555" s="103">
        <v>141.19</v>
      </c>
      <c r="J555" s="103">
        <v>282.38</v>
      </c>
    </row>
    <row r="556" spans="1:10" s="108" customFormat="1" ht="15" customHeight="1" x14ac:dyDescent="0.25">
      <c r="A556" s="99" t="s">
        <v>468</v>
      </c>
      <c r="B556" s="100" t="s">
        <v>941</v>
      </c>
      <c r="C556" s="99" t="s">
        <v>18</v>
      </c>
      <c r="D556" s="99" t="s">
        <v>942</v>
      </c>
      <c r="E556" s="187" t="s">
        <v>491</v>
      </c>
      <c r="F556" s="187"/>
      <c r="G556" s="101" t="s">
        <v>93</v>
      </c>
      <c r="H556" s="102">
        <v>24</v>
      </c>
      <c r="I556" s="103">
        <v>25.75</v>
      </c>
      <c r="J556" s="103">
        <v>618</v>
      </c>
    </row>
    <row r="557" spans="1:10" s="108" customFormat="1" ht="25.5" customHeight="1" x14ac:dyDescent="0.25">
      <c r="A557" s="99" t="s">
        <v>468</v>
      </c>
      <c r="B557" s="100" t="s">
        <v>943</v>
      </c>
      <c r="C557" s="99" t="s">
        <v>18</v>
      </c>
      <c r="D557" s="99" t="s">
        <v>944</v>
      </c>
      <c r="E557" s="187" t="s">
        <v>491</v>
      </c>
      <c r="F557" s="187"/>
      <c r="G557" s="101" t="s">
        <v>42</v>
      </c>
      <c r="H557" s="102">
        <v>6</v>
      </c>
      <c r="I557" s="103">
        <v>83.96</v>
      </c>
      <c r="J557" s="103">
        <v>503.76</v>
      </c>
    </row>
    <row r="558" spans="1:10" s="108" customFormat="1" ht="15" customHeight="1" x14ac:dyDescent="0.25">
      <c r="A558" s="99" t="s">
        <v>468</v>
      </c>
      <c r="B558" s="100" t="s">
        <v>945</v>
      </c>
      <c r="C558" s="99" t="s">
        <v>18</v>
      </c>
      <c r="D558" s="99" t="s">
        <v>946</v>
      </c>
      <c r="E558" s="187" t="s">
        <v>491</v>
      </c>
      <c r="F558" s="187"/>
      <c r="G558" s="101" t="s">
        <v>42</v>
      </c>
      <c r="H558" s="102">
        <v>9</v>
      </c>
      <c r="I558" s="103">
        <v>19.88</v>
      </c>
      <c r="J558" s="103">
        <v>178.92</v>
      </c>
    </row>
    <row r="559" spans="1:10" s="108" customFormat="1" ht="25.5" customHeight="1" x14ac:dyDescent="0.25">
      <c r="A559" s="99" t="s">
        <v>468</v>
      </c>
      <c r="B559" s="100" t="s">
        <v>947</v>
      </c>
      <c r="C559" s="99" t="s">
        <v>18</v>
      </c>
      <c r="D559" s="99" t="s">
        <v>948</v>
      </c>
      <c r="E559" s="187" t="s">
        <v>491</v>
      </c>
      <c r="F559" s="187"/>
      <c r="G559" s="101" t="s">
        <v>42</v>
      </c>
      <c r="H559" s="102">
        <v>31</v>
      </c>
      <c r="I559" s="103">
        <v>4.87</v>
      </c>
      <c r="J559" s="103">
        <v>150.97</v>
      </c>
    </row>
    <row r="560" spans="1:10" ht="30" hidden="1" customHeight="1" x14ac:dyDescent="0.25">
      <c r="A560" s="130" t="s">
        <v>468</v>
      </c>
      <c r="B560" s="131" t="s">
        <v>949</v>
      </c>
      <c r="C560" s="130" t="s">
        <v>18</v>
      </c>
      <c r="D560" s="130" t="s">
        <v>950</v>
      </c>
      <c r="E560" s="192" t="s">
        <v>491</v>
      </c>
      <c r="F560" s="192"/>
      <c r="G560" s="132" t="s">
        <v>42</v>
      </c>
      <c r="H560" s="133">
        <v>15</v>
      </c>
      <c r="I560" s="134">
        <v>42.48</v>
      </c>
      <c r="J560" s="134">
        <v>637.20000000000005</v>
      </c>
    </row>
    <row r="561" spans="1:10" ht="25.5" hidden="1" customHeight="1" x14ac:dyDescent="0.25">
      <c r="A561" s="130" t="s">
        <v>468</v>
      </c>
      <c r="B561" s="131" t="s">
        <v>951</v>
      </c>
      <c r="C561" s="130" t="s">
        <v>18</v>
      </c>
      <c r="D561" s="130" t="s">
        <v>952</v>
      </c>
      <c r="E561" s="192" t="s">
        <v>491</v>
      </c>
      <c r="F561" s="192"/>
      <c r="G561" s="132" t="s">
        <v>42</v>
      </c>
      <c r="H561" s="133">
        <v>3</v>
      </c>
      <c r="I561" s="134">
        <v>220.66</v>
      </c>
      <c r="J561" s="134">
        <v>661.98</v>
      </c>
    </row>
    <row r="562" spans="1:10" s="108" customFormat="1" ht="25.5" customHeight="1" x14ac:dyDescent="0.25">
      <c r="A562" s="99" t="s">
        <v>468</v>
      </c>
      <c r="B562" s="100" t="s">
        <v>953</v>
      </c>
      <c r="C562" s="99" t="s">
        <v>18</v>
      </c>
      <c r="D562" s="99" t="s">
        <v>954</v>
      </c>
      <c r="E562" s="187" t="s">
        <v>491</v>
      </c>
      <c r="F562" s="187"/>
      <c r="G562" s="101" t="s">
        <v>42</v>
      </c>
      <c r="H562" s="102">
        <v>16</v>
      </c>
      <c r="I562" s="103">
        <v>7.36</v>
      </c>
      <c r="J562" s="103">
        <v>117.76</v>
      </c>
    </row>
    <row r="563" spans="1:10" s="108" customFormat="1" ht="25.5" customHeight="1" x14ac:dyDescent="0.25">
      <c r="A563" s="99" t="s">
        <v>468</v>
      </c>
      <c r="B563" s="100" t="s">
        <v>955</v>
      </c>
      <c r="C563" s="99" t="s">
        <v>18</v>
      </c>
      <c r="D563" s="99" t="s">
        <v>956</v>
      </c>
      <c r="E563" s="187" t="s">
        <v>491</v>
      </c>
      <c r="F563" s="187"/>
      <c r="G563" s="101" t="s">
        <v>42</v>
      </c>
      <c r="H563" s="102">
        <v>3</v>
      </c>
      <c r="I563" s="103">
        <v>73.930000000000007</v>
      </c>
      <c r="J563" s="103">
        <v>221.79</v>
      </c>
    </row>
    <row r="564" spans="1:10" s="108" customFormat="1" ht="25.5" customHeight="1" x14ac:dyDescent="0.25">
      <c r="A564" s="99" t="s">
        <v>468</v>
      </c>
      <c r="B564" s="100" t="s">
        <v>957</v>
      </c>
      <c r="C564" s="99" t="s">
        <v>18</v>
      </c>
      <c r="D564" s="99" t="s">
        <v>958</v>
      </c>
      <c r="E564" s="187" t="s">
        <v>491</v>
      </c>
      <c r="F564" s="187"/>
      <c r="G564" s="101" t="s">
        <v>42</v>
      </c>
      <c r="H564" s="102">
        <v>3</v>
      </c>
      <c r="I564" s="103">
        <v>41.81</v>
      </c>
      <c r="J564" s="103">
        <v>125.43</v>
      </c>
    </row>
    <row r="565" spans="1:10" s="108" customFormat="1" ht="25.5" customHeight="1" x14ac:dyDescent="0.25">
      <c r="A565" s="99" t="s">
        <v>468</v>
      </c>
      <c r="B565" s="100" t="s">
        <v>959</v>
      </c>
      <c r="C565" s="99" t="s">
        <v>18</v>
      </c>
      <c r="D565" s="99" t="s">
        <v>960</v>
      </c>
      <c r="E565" s="187" t="s">
        <v>491</v>
      </c>
      <c r="F565" s="187"/>
      <c r="G565" s="101" t="s">
        <v>42</v>
      </c>
      <c r="H565" s="102">
        <v>4</v>
      </c>
      <c r="I565" s="103">
        <v>202.03</v>
      </c>
      <c r="J565" s="103">
        <v>808.12</v>
      </c>
    </row>
    <row r="566" spans="1:10" s="108" customFormat="1" ht="25.5" customHeight="1" x14ac:dyDescent="0.25">
      <c r="A566" s="99" t="s">
        <v>468</v>
      </c>
      <c r="B566" s="100" t="s">
        <v>961</v>
      </c>
      <c r="C566" s="99" t="s">
        <v>18</v>
      </c>
      <c r="D566" s="99" t="s">
        <v>962</v>
      </c>
      <c r="E566" s="187" t="s">
        <v>491</v>
      </c>
      <c r="F566" s="187"/>
      <c r="G566" s="101" t="s">
        <v>42</v>
      </c>
      <c r="H566" s="102">
        <v>4</v>
      </c>
      <c r="I566" s="103">
        <v>260.69</v>
      </c>
      <c r="J566" s="103">
        <v>1042.76</v>
      </c>
    </row>
    <row r="567" spans="1:10" s="108" customFormat="1" ht="38.25" customHeight="1" x14ac:dyDescent="0.25">
      <c r="A567" s="99" t="s">
        <v>468</v>
      </c>
      <c r="B567" s="100" t="s">
        <v>963</v>
      </c>
      <c r="C567" s="99" t="s">
        <v>18</v>
      </c>
      <c r="D567" s="99" t="s">
        <v>964</v>
      </c>
      <c r="E567" s="187" t="s">
        <v>491</v>
      </c>
      <c r="F567" s="187"/>
      <c r="G567" s="101" t="s">
        <v>42</v>
      </c>
      <c r="H567" s="102">
        <v>1</v>
      </c>
      <c r="I567" s="103">
        <v>10909.88</v>
      </c>
      <c r="J567" s="103">
        <v>10909.88</v>
      </c>
    </row>
    <row r="568" spans="1:10" s="108" customFormat="1" ht="26.25" customHeight="1" thickBot="1" x14ac:dyDescent="0.3">
      <c r="A568" s="99" t="s">
        <v>468</v>
      </c>
      <c r="B568" s="100" t="s">
        <v>965</v>
      </c>
      <c r="C568" s="99" t="s">
        <v>18</v>
      </c>
      <c r="D568" s="99" t="s">
        <v>966</v>
      </c>
      <c r="E568" s="187" t="s">
        <v>491</v>
      </c>
      <c r="F568" s="187"/>
      <c r="G568" s="101" t="s">
        <v>42</v>
      </c>
      <c r="H568" s="102">
        <v>1</v>
      </c>
      <c r="I568" s="103">
        <v>3491.15</v>
      </c>
      <c r="J568" s="103">
        <v>3491.15</v>
      </c>
    </row>
    <row r="569" spans="1:10" s="108" customFormat="1" ht="25.5" hidden="1" customHeight="1" x14ac:dyDescent="0.25">
      <c r="A569" s="124"/>
      <c r="B569" s="124"/>
      <c r="C569" s="124"/>
      <c r="D569" s="124"/>
      <c r="E569" s="124"/>
      <c r="F569" s="125"/>
      <c r="G569" s="124"/>
      <c r="H569" s="125"/>
      <c r="I569" s="124"/>
      <c r="J569" s="125"/>
    </row>
    <row r="570" spans="1:10" s="108" customFormat="1" ht="25.5" hidden="1" customHeight="1" x14ac:dyDescent="0.25">
      <c r="A570" s="135"/>
      <c r="B570" s="135"/>
      <c r="C570" s="135"/>
      <c r="D570" s="135"/>
      <c r="E570" s="135"/>
      <c r="F570" s="135"/>
      <c r="G570" s="135" t="s">
        <v>967</v>
      </c>
      <c r="H570" s="136">
        <v>1</v>
      </c>
      <c r="I570" s="135" t="s">
        <v>968</v>
      </c>
      <c r="J570" s="137">
        <v>30420.43</v>
      </c>
    </row>
    <row r="571" spans="1:10" s="108" customFormat="1" ht="15.75" thickTop="1" x14ac:dyDescent="0.25">
      <c r="A571" s="104"/>
      <c r="B571" s="104"/>
      <c r="C571" s="104"/>
      <c r="D571" s="104"/>
      <c r="E571" s="104"/>
      <c r="F571" s="104"/>
      <c r="G571" s="104"/>
      <c r="H571" s="104"/>
      <c r="I571" s="104"/>
      <c r="J571" s="104"/>
    </row>
    <row r="572" spans="1:10" ht="30" customHeight="1" x14ac:dyDescent="0.25">
      <c r="A572" s="119" t="s">
        <v>242</v>
      </c>
      <c r="B572" s="120" t="s">
        <v>4</v>
      </c>
      <c r="C572" s="119" t="s">
        <v>5</v>
      </c>
      <c r="D572" s="119" t="s">
        <v>6</v>
      </c>
      <c r="E572" s="191" t="s">
        <v>462</v>
      </c>
      <c r="F572" s="191"/>
      <c r="G572" s="121" t="s">
        <v>7</v>
      </c>
      <c r="H572" s="120" t="s">
        <v>8</v>
      </c>
      <c r="I572" s="120" t="s">
        <v>9</v>
      </c>
      <c r="J572" s="120" t="s">
        <v>10</v>
      </c>
    </row>
    <row r="573" spans="1:10" ht="25.5" customHeight="1" x14ac:dyDescent="0.25">
      <c r="A573" s="94" t="s">
        <v>463</v>
      </c>
      <c r="B573" s="95" t="s">
        <v>243</v>
      </c>
      <c r="C573" s="94" t="s">
        <v>18</v>
      </c>
      <c r="D573" s="94" t="s">
        <v>244</v>
      </c>
      <c r="E573" s="186" t="s">
        <v>890</v>
      </c>
      <c r="F573" s="186"/>
      <c r="G573" s="96" t="s">
        <v>93</v>
      </c>
      <c r="H573" s="97">
        <v>1</v>
      </c>
      <c r="I573" s="98">
        <v>5.72</v>
      </c>
      <c r="J573" s="98">
        <v>5.72</v>
      </c>
    </row>
    <row r="574" spans="1:10" s="108" customFormat="1" ht="25.5" customHeight="1" x14ac:dyDescent="0.25">
      <c r="A574" s="99" t="s">
        <v>465</v>
      </c>
      <c r="B574" s="100" t="s">
        <v>881</v>
      </c>
      <c r="C574" s="99" t="s">
        <v>18</v>
      </c>
      <c r="D574" s="99" t="s">
        <v>882</v>
      </c>
      <c r="E574" s="187" t="s">
        <v>464</v>
      </c>
      <c r="F574" s="187"/>
      <c r="G574" s="101" t="s">
        <v>20</v>
      </c>
      <c r="H574" s="102">
        <v>5.1999999999999998E-2</v>
      </c>
      <c r="I574" s="103">
        <v>17.13</v>
      </c>
      <c r="J574" s="103">
        <v>0.89</v>
      </c>
    </row>
    <row r="575" spans="1:10" s="108" customFormat="1" ht="25.5" customHeight="1" x14ac:dyDescent="0.25">
      <c r="A575" s="99" t="s">
        <v>465</v>
      </c>
      <c r="B575" s="100" t="s">
        <v>520</v>
      </c>
      <c r="C575" s="99" t="s">
        <v>18</v>
      </c>
      <c r="D575" s="99" t="s">
        <v>521</v>
      </c>
      <c r="E575" s="187" t="s">
        <v>464</v>
      </c>
      <c r="F575" s="187"/>
      <c r="G575" s="101" t="s">
        <v>20</v>
      </c>
      <c r="H575" s="102">
        <v>5.1999999999999998E-2</v>
      </c>
      <c r="I575" s="103">
        <v>22.03</v>
      </c>
      <c r="J575" s="103">
        <v>1.1399999999999999</v>
      </c>
    </row>
    <row r="576" spans="1:10" s="108" customFormat="1" ht="25.5" customHeight="1" x14ac:dyDescent="0.25">
      <c r="A576" s="99" t="s">
        <v>468</v>
      </c>
      <c r="B576" s="100" t="s">
        <v>969</v>
      </c>
      <c r="C576" s="99" t="s">
        <v>18</v>
      </c>
      <c r="D576" s="99" t="s">
        <v>970</v>
      </c>
      <c r="E576" s="187" t="s">
        <v>491</v>
      </c>
      <c r="F576" s="187"/>
      <c r="G576" s="101" t="s">
        <v>93</v>
      </c>
      <c r="H576" s="102">
        <v>1.19</v>
      </c>
      <c r="I576" s="103">
        <v>3.09</v>
      </c>
      <c r="J576" s="103">
        <v>3.67</v>
      </c>
    </row>
    <row r="577" spans="1:10" s="108" customFormat="1" ht="15.75" customHeight="1" thickBot="1" x14ac:dyDescent="0.3">
      <c r="A577" s="99" t="s">
        <v>468</v>
      </c>
      <c r="B577" s="100" t="s">
        <v>885</v>
      </c>
      <c r="C577" s="99" t="s">
        <v>18</v>
      </c>
      <c r="D577" s="99" t="s">
        <v>886</v>
      </c>
      <c r="E577" s="187" t="s">
        <v>491</v>
      </c>
      <c r="F577" s="187"/>
      <c r="G577" s="101" t="s">
        <v>42</v>
      </c>
      <c r="H577" s="102">
        <v>8.9999999999999993E-3</v>
      </c>
      <c r="I577" s="103">
        <v>2.57</v>
      </c>
      <c r="J577" s="103">
        <v>0.02</v>
      </c>
    </row>
    <row r="578" spans="1:10" s="108" customFormat="1" ht="25.5" hidden="1" customHeight="1" x14ac:dyDescent="0.25">
      <c r="A578" s="124"/>
      <c r="B578" s="124"/>
      <c r="C578" s="124"/>
      <c r="D578" s="124"/>
      <c r="E578" s="124"/>
      <c r="F578" s="125"/>
      <c r="G578" s="124"/>
      <c r="H578" s="125"/>
      <c r="I578" s="124"/>
      <c r="J578" s="125"/>
    </row>
    <row r="579" spans="1:10" s="108" customFormat="1" ht="25.5" hidden="1" customHeight="1" x14ac:dyDescent="0.25">
      <c r="A579" s="135"/>
      <c r="B579" s="135"/>
      <c r="C579" s="135"/>
      <c r="D579" s="135"/>
      <c r="E579" s="135"/>
      <c r="F579" s="135"/>
      <c r="G579" s="135" t="s">
        <v>967</v>
      </c>
      <c r="H579" s="136">
        <v>620</v>
      </c>
      <c r="I579" s="135" t="s">
        <v>968</v>
      </c>
      <c r="J579" s="137">
        <v>3546.4</v>
      </c>
    </row>
    <row r="580" spans="1:10" s="108" customFormat="1" ht="15.75" thickTop="1" x14ac:dyDescent="0.25">
      <c r="A580" s="104"/>
      <c r="B580" s="104"/>
      <c r="C580" s="104"/>
      <c r="D580" s="104"/>
      <c r="E580" s="104"/>
      <c r="F580" s="104"/>
      <c r="G580" s="104"/>
      <c r="H580" s="104"/>
      <c r="I580" s="104"/>
      <c r="J580" s="104"/>
    </row>
    <row r="581" spans="1:10" ht="30" customHeight="1" x14ac:dyDescent="0.25">
      <c r="A581" s="119" t="s">
        <v>245</v>
      </c>
      <c r="B581" s="120" t="s">
        <v>4</v>
      </c>
      <c r="C581" s="119" t="s">
        <v>5</v>
      </c>
      <c r="D581" s="119" t="s">
        <v>6</v>
      </c>
      <c r="E581" s="191" t="s">
        <v>462</v>
      </c>
      <c r="F581" s="191"/>
      <c r="G581" s="121" t="s">
        <v>7</v>
      </c>
      <c r="H581" s="120" t="s">
        <v>8</v>
      </c>
      <c r="I581" s="120" t="s">
        <v>9</v>
      </c>
      <c r="J581" s="120" t="s">
        <v>10</v>
      </c>
    </row>
    <row r="582" spans="1:10" ht="25.5" customHeight="1" x14ac:dyDescent="0.25">
      <c r="A582" s="94" t="s">
        <v>463</v>
      </c>
      <c r="B582" s="95" t="s">
        <v>246</v>
      </c>
      <c r="C582" s="94" t="s">
        <v>18</v>
      </c>
      <c r="D582" s="94" t="s">
        <v>247</v>
      </c>
      <c r="E582" s="186" t="s">
        <v>890</v>
      </c>
      <c r="F582" s="186"/>
      <c r="G582" s="96" t="s">
        <v>93</v>
      </c>
      <c r="H582" s="97">
        <v>1</v>
      </c>
      <c r="I582" s="98">
        <v>30.26</v>
      </c>
      <c r="J582" s="98">
        <v>30.26</v>
      </c>
    </row>
    <row r="583" spans="1:10" s="108" customFormat="1" ht="25.5" customHeight="1" x14ac:dyDescent="0.25">
      <c r="A583" s="99" t="s">
        <v>465</v>
      </c>
      <c r="B583" s="100" t="s">
        <v>881</v>
      </c>
      <c r="C583" s="99" t="s">
        <v>18</v>
      </c>
      <c r="D583" s="99" t="s">
        <v>882</v>
      </c>
      <c r="E583" s="187" t="s">
        <v>464</v>
      </c>
      <c r="F583" s="187"/>
      <c r="G583" s="101" t="s">
        <v>20</v>
      </c>
      <c r="H583" s="102">
        <v>8.6999999999999994E-2</v>
      </c>
      <c r="I583" s="103">
        <v>17.13</v>
      </c>
      <c r="J583" s="103">
        <v>1.49</v>
      </c>
    </row>
    <row r="584" spans="1:10" s="108" customFormat="1" ht="25.5" customHeight="1" x14ac:dyDescent="0.25">
      <c r="A584" s="99" t="s">
        <v>465</v>
      </c>
      <c r="B584" s="100" t="s">
        <v>520</v>
      </c>
      <c r="C584" s="99" t="s">
        <v>18</v>
      </c>
      <c r="D584" s="99" t="s">
        <v>521</v>
      </c>
      <c r="E584" s="187" t="s">
        <v>464</v>
      </c>
      <c r="F584" s="187"/>
      <c r="G584" s="101" t="s">
        <v>20</v>
      </c>
      <c r="H584" s="102">
        <v>8.6999999999999994E-2</v>
      </c>
      <c r="I584" s="103">
        <v>22.03</v>
      </c>
      <c r="J584" s="103">
        <v>1.91</v>
      </c>
    </row>
    <row r="585" spans="1:10" s="108" customFormat="1" ht="38.25" customHeight="1" x14ac:dyDescent="0.25">
      <c r="A585" s="99" t="s">
        <v>468</v>
      </c>
      <c r="B585" s="100" t="s">
        <v>971</v>
      </c>
      <c r="C585" s="99" t="s">
        <v>18</v>
      </c>
      <c r="D585" s="99" t="s">
        <v>972</v>
      </c>
      <c r="E585" s="187" t="s">
        <v>491</v>
      </c>
      <c r="F585" s="187"/>
      <c r="G585" s="101" t="s">
        <v>93</v>
      </c>
      <c r="H585" s="102">
        <v>1.0149999999999999</v>
      </c>
      <c r="I585" s="103">
        <v>26.45</v>
      </c>
      <c r="J585" s="103">
        <v>26.84</v>
      </c>
    </row>
    <row r="586" spans="1:10" s="108" customFormat="1" ht="15.75" customHeight="1" x14ac:dyDescent="0.25">
      <c r="A586" s="109" t="s">
        <v>468</v>
      </c>
      <c r="B586" s="110" t="s">
        <v>885</v>
      </c>
      <c r="C586" s="109" t="s">
        <v>18</v>
      </c>
      <c r="D586" s="109" t="s">
        <v>886</v>
      </c>
      <c r="E586" s="189" t="s">
        <v>491</v>
      </c>
      <c r="F586" s="189"/>
      <c r="G586" s="111" t="s">
        <v>42</v>
      </c>
      <c r="H586" s="112">
        <v>8.9999999999999993E-3</v>
      </c>
      <c r="I586" s="113">
        <v>2.57</v>
      </c>
      <c r="J586" s="113">
        <v>0.02</v>
      </c>
    </row>
    <row r="587" spans="1:10" s="108" customFormat="1" ht="15.75" customHeight="1" x14ac:dyDescent="0.25">
      <c r="A587" s="124"/>
      <c r="B587" s="124"/>
      <c r="C587" s="124"/>
      <c r="D587" s="124"/>
      <c r="E587" s="124"/>
      <c r="F587" s="125"/>
      <c r="G587" s="124"/>
      <c r="H587" s="125"/>
      <c r="I587" s="124"/>
      <c r="J587" s="125"/>
    </row>
    <row r="588" spans="1:10" ht="25.5" hidden="1" customHeight="1" x14ac:dyDescent="0.25">
      <c r="A588" s="138"/>
      <c r="B588" s="138"/>
      <c r="C588" s="138"/>
      <c r="D588" s="138"/>
      <c r="E588" s="138"/>
      <c r="F588" s="138"/>
      <c r="G588" s="138" t="s">
        <v>967</v>
      </c>
      <c r="H588" s="139">
        <v>125</v>
      </c>
      <c r="I588" s="138" t="s">
        <v>968</v>
      </c>
      <c r="J588" s="140">
        <v>3782.5</v>
      </c>
    </row>
    <row r="589" spans="1:10" ht="25.5" hidden="1" customHeight="1" x14ac:dyDescent="0.25">
      <c r="A589" s="141"/>
      <c r="B589" s="141"/>
      <c r="C589" s="141"/>
      <c r="D589" s="141"/>
      <c r="E589" s="141"/>
      <c r="F589" s="141"/>
      <c r="G589" s="141"/>
      <c r="H589" s="141"/>
      <c r="I589" s="141"/>
      <c r="J589" s="141"/>
    </row>
    <row r="590" spans="1:10" ht="30" customHeight="1" x14ac:dyDescent="0.25">
      <c r="A590" s="119" t="s">
        <v>248</v>
      </c>
      <c r="B590" s="120" t="s">
        <v>4</v>
      </c>
      <c r="C590" s="119" t="s">
        <v>5</v>
      </c>
      <c r="D590" s="119" t="s">
        <v>6</v>
      </c>
      <c r="E590" s="191" t="s">
        <v>462</v>
      </c>
      <c r="F590" s="191"/>
      <c r="G590" s="121" t="s">
        <v>7</v>
      </c>
      <c r="H590" s="120" t="s">
        <v>8</v>
      </c>
      <c r="I590" s="120" t="s">
        <v>9</v>
      </c>
      <c r="J590" s="120" t="s">
        <v>10</v>
      </c>
    </row>
    <row r="591" spans="1:10" ht="25.5" customHeight="1" x14ac:dyDescent="0.25">
      <c r="A591" s="94" t="s">
        <v>463</v>
      </c>
      <c r="B591" s="95" t="s">
        <v>249</v>
      </c>
      <c r="C591" s="94" t="s">
        <v>18</v>
      </c>
      <c r="D591" s="94" t="s">
        <v>250</v>
      </c>
      <c r="E591" s="186" t="s">
        <v>890</v>
      </c>
      <c r="F591" s="186"/>
      <c r="G591" s="96" t="s">
        <v>42</v>
      </c>
      <c r="H591" s="97">
        <v>1</v>
      </c>
      <c r="I591" s="98">
        <v>299.60000000000002</v>
      </c>
      <c r="J591" s="98">
        <v>299.60000000000002</v>
      </c>
    </row>
    <row r="592" spans="1:10" s="108" customFormat="1" ht="25.5" customHeight="1" x14ac:dyDescent="0.25">
      <c r="A592" s="99" t="s">
        <v>465</v>
      </c>
      <c r="B592" s="100" t="s">
        <v>881</v>
      </c>
      <c r="C592" s="99" t="s">
        <v>18</v>
      </c>
      <c r="D592" s="99" t="s">
        <v>882</v>
      </c>
      <c r="E592" s="187" t="s">
        <v>464</v>
      </c>
      <c r="F592" s="187"/>
      <c r="G592" s="101" t="s">
        <v>20</v>
      </c>
      <c r="H592" s="102">
        <v>0.4</v>
      </c>
      <c r="I592" s="103">
        <v>17.13</v>
      </c>
      <c r="J592" s="103">
        <v>6.85</v>
      </c>
    </row>
    <row r="593" spans="1:10" s="108" customFormat="1" ht="25.5" customHeight="1" x14ac:dyDescent="0.25">
      <c r="A593" s="99" t="s">
        <v>465</v>
      </c>
      <c r="B593" s="100" t="s">
        <v>520</v>
      </c>
      <c r="C593" s="99" t="s">
        <v>18</v>
      </c>
      <c r="D593" s="99" t="s">
        <v>521</v>
      </c>
      <c r="E593" s="187" t="s">
        <v>464</v>
      </c>
      <c r="F593" s="187"/>
      <c r="G593" s="101" t="s">
        <v>20</v>
      </c>
      <c r="H593" s="102">
        <v>0.4</v>
      </c>
      <c r="I593" s="103">
        <v>22.03</v>
      </c>
      <c r="J593" s="103">
        <v>8.81</v>
      </c>
    </row>
    <row r="594" spans="1:10" s="108" customFormat="1" ht="15.75" customHeight="1" x14ac:dyDescent="0.25">
      <c r="A594" s="109" t="s">
        <v>468</v>
      </c>
      <c r="B594" s="110" t="s">
        <v>973</v>
      </c>
      <c r="C594" s="109" t="s">
        <v>18</v>
      </c>
      <c r="D594" s="109" t="s">
        <v>974</v>
      </c>
      <c r="E594" s="189" t="s">
        <v>491</v>
      </c>
      <c r="F594" s="189"/>
      <c r="G594" s="111" t="s">
        <v>42</v>
      </c>
      <c r="H594" s="112">
        <v>1</v>
      </c>
      <c r="I594" s="113">
        <v>283.94</v>
      </c>
      <c r="J594" s="113">
        <v>283.94</v>
      </c>
    </row>
    <row r="595" spans="1:10" x14ac:dyDescent="0.25">
      <c r="A595" s="142"/>
      <c r="B595" s="142"/>
      <c r="C595" s="142"/>
      <c r="D595" s="142"/>
      <c r="E595" s="142"/>
      <c r="F595" s="143"/>
      <c r="G595" s="142"/>
      <c r="H595" s="143"/>
      <c r="I595" s="142"/>
      <c r="J595" s="143"/>
    </row>
    <row r="596" spans="1:10" ht="30" hidden="1" customHeight="1" x14ac:dyDescent="0.25">
      <c r="A596" s="138"/>
      <c r="B596" s="138"/>
      <c r="C596" s="138"/>
      <c r="D596" s="138"/>
      <c r="E596" s="138"/>
      <c r="F596" s="138"/>
      <c r="G596" s="138" t="s">
        <v>967</v>
      </c>
      <c r="H596" s="139">
        <v>4</v>
      </c>
      <c r="I596" s="138" t="s">
        <v>968</v>
      </c>
      <c r="J596" s="140">
        <v>1198.4000000000001</v>
      </c>
    </row>
    <row r="597" spans="1:10" ht="25.5" hidden="1" customHeight="1" x14ac:dyDescent="0.25">
      <c r="A597" s="141"/>
      <c r="B597" s="141"/>
      <c r="C597" s="141"/>
      <c r="D597" s="141"/>
      <c r="E597" s="141"/>
      <c r="F597" s="141"/>
      <c r="G597" s="141"/>
      <c r="H597" s="141"/>
      <c r="I597" s="141"/>
      <c r="J597" s="141"/>
    </row>
    <row r="598" spans="1:10" ht="30" customHeight="1" x14ac:dyDescent="0.25">
      <c r="A598" s="119" t="s">
        <v>251</v>
      </c>
      <c r="B598" s="120" t="s">
        <v>4</v>
      </c>
      <c r="C598" s="119" t="s">
        <v>5</v>
      </c>
      <c r="D598" s="119" t="s">
        <v>6</v>
      </c>
      <c r="E598" s="191" t="s">
        <v>462</v>
      </c>
      <c r="F598" s="191"/>
      <c r="G598" s="121" t="s">
        <v>7</v>
      </c>
      <c r="H598" s="120" t="s">
        <v>8</v>
      </c>
      <c r="I598" s="120" t="s">
        <v>9</v>
      </c>
      <c r="J598" s="120" t="s">
        <v>10</v>
      </c>
    </row>
    <row r="599" spans="1:10" ht="25.5" customHeight="1" x14ac:dyDescent="0.25">
      <c r="A599" s="94" t="s">
        <v>463</v>
      </c>
      <c r="B599" s="95" t="s">
        <v>252</v>
      </c>
      <c r="C599" s="94" t="s">
        <v>18</v>
      </c>
      <c r="D599" s="94" t="s">
        <v>253</v>
      </c>
      <c r="E599" s="186" t="s">
        <v>890</v>
      </c>
      <c r="F599" s="186"/>
      <c r="G599" s="96" t="s">
        <v>42</v>
      </c>
      <c r="H599" s="97">
        <v>1</v>
      </c>
      <c r="I599" s="98">
        <v>48.76</v>
      </c>
      <c r="J599" s="98">
        <v>48.76</v>
      </c>
    </row>
    <row r="600" spans="1:10" s="108" customFormat="1" ht="25.5" customHeight="1" x14ac:dyDescent="0.25">
      <c r="A600" s="99" t="s">
        <v>465</v>
      </c>
      <c r="B600" s="100" t="s">
        <v>881</v>
      </c>
      <c r="C600" s="99" t="s">
        <v>18</v>
      </c>
      <c r="D600" s="99" t="s">
        <v>882</v>
      </c>
      <c r="E600" s="187" t="s">
        <v>464</v>
      </c>
      <c r="F600" s="187"/>
      <c r="G600" s="101" t="s">
        <v>20</v>
      </c>
      <c r="H600" s="102">
        <v>0.13300000000000001</v>
      </c>
      <c r="I600" s="103">
        <v>17.13</v>
      </c>
      <c r="J600" s="103">
        <v>2.27</v>
      </c>
    </row>
    <row r="601" spans="1:10" s="108" customFormat="1" ht="25.5" customHeight="1" x14ac:dyDescent="0.25">
      <c r="A601" s="99" t="s">
        <v>465</v>
      </c>
      <c r="B601" s="100" t="s">
        <v>520</v>
      </c>
      <c r="C601" s="99" t="s">
        <v>18</v>
      </c>
      <c r="D601" s="99" t="s">
        <v>521</v>
      </c>
      <c r="E601" s="187" t="s">
        <v>464</v>
      </c>
      <c r="F601" s="187"/>
      <c r="G601" s="101" t="s">
        <v>20</v>
      </c>
      <c r="H601" s="102">
        <v>0.13300000000000001</v>
      </c>
      <c r="I601" s="103">
        <v>22.03</v>
      </c>
      <c r="J601" s="103">
        <v>2.92</v>
      </c>
    </row>
    <row r="602" spans="1:10" s="108" customFormat="1" ht="15" customHeight="1" x14ac:dyDescent="0.25">
      <c r="A602" s="99" t="s">
        <v>468</v>
      </c>
      <c r="B602" s="100" t="s">
        <v>975</v>
      </c>
      <c r="C602" s="99" t="s">
        <v>18</v>
      </c>
      <c r="D602" s="99" t="s">
        <v>976</v>
      </c>
      <c r="E602" s="187" t="s">
        <v>491</v>
      </c>
      <c r="F602" s="187"/>
      <c r="G602" s="101" t="s">
        <v>42</v>
      </c>
      <c r="H602" s="102">
        <v>1</v>
      </c>
      <c r="I602" s="103">
        <v>42.49</v>
      </c>
      <c r="J602" s="103">
        <v>42.49</v>
      </c>
    </row>
    <row r="603" spans="1:10" s="108" customFormat="1" ht="26.25" customHeight="1" x14ac:dyDescent="0.25">
      <c r="A603" s="109" t="s">
        <v>468</v>
      </c>
      <c r="B603" s="110" t="s">
        <v>977</v>
      </c>
      <c r="C603" s="109" t="s">
        <v>18</v>
      </c>
      <c r="D603" s="109" t="s">
        <v>978</v>
      </c>
      <c r="E603" s="189" t="s">
        <v>491</v>
      </c>
      <c r="F603" s="189"/>
      <c r="G603" s="111" t="s">
        <v>42</v>
      </c>
      <c r="H603" s="112">
        <v>2</v>
      </c>
      <c r="I603" s="113">
        <v>0.54</v>
      </c>
      <c r="J603" s="113">
        <v>1.08</v>
      </c>
    </row>
    <row r="604" spans="1:10" x14ac:dyDescent="0.25">
      <c r="A604" s="142"/>
      <c r="B604" s="142"/>
      <c r="C604" s="142"/>
      <c r="D604" s="142"/>
      <c r="E604" s="142"/>
      <c r="F604" s="143"/>
      <c r="G604" s="142"/>
      <c r="H604" s="143"/>
      <c r="I604" s="142"/>
      <c r="J604" s="143"/>
    </row>
    <row r="605" spans="1:10" ht="25.5" hidden="1" customHeight="1" x14ac:dyDescent="0.25">
      <c r="A605" s="138"/>
      <c r="B605" s="138"/>
      <c r="C605" s="138"/>
      <c r="D605" s="138"/>
      <c r="E605" s="138"/>
      <c r="F605" s="138"/>
      <c r="G605" s="138" t="s">
        <v>967</v>
      </c>
      <c r="H605" s="139">
        <v>6</v>
      </c>
      <c r="I605" s="138" t="s">
        <v>968</v>
      </c>
      <c r="J605" s="140">
        <v>292.56</v>
      </c>
    </row>
    <row r="606" spans="1:10" ht="25.5" hidden="1" customHeight="1" x14ac:dyDescent="0.25">
      <c r="A606" s="141"/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1:10" ht="30" customHeight="1" x14ac:dyDescent="0.25">
      <c r="A607" s="119" t="s">
        <v>442</v>
      </c>
      <c r="B607" s="120" t="s">
        <v>4</v>
      </c>
      <c r="C607" s="119" t="s">
        <v>5</v>
      </c>
      <c r="D607" s="119" t="s">
        <v>6</v>
      </c>
      <c r="E607" s="191" t="s">
        <v>462</v>
      </c>
      <c r="F607" s="191"/>
      <c r="G607" s="121" t="s">
        <v>7</v>
      </c>
      <c r="H607" s="120" t="s">
        <v>8</v>
      </c>
      <c r="I607" s="120" t="s">
        <v>9</v>
      </c>
      <c r="J607" s="120" t="s">
        <v>10</v>
      </c>
    </row>
    <row r="608" spans="1:10" ht="25.5" customHeight="1" x14ac:dyDescent="0.25">
      <c r="A608" s="94" t="s">
        <v>463</v>
      </c>
      <c r="B608" s="95" t="s">
        <v>255</v>
      </c>
      <c r="C608" s="94" t="s">
        <v>18</v>
      </c>
      <c r="D608" s="94" t="s">
        <v>256</v>
      </c>
      <c r="E608" s="186" t="s">
        <v>890</v>
      </c>
      <c r="F608" s="186"/>
      <c r="G608" s="96" t="s">
        <v>42</v>
      </c>
      <c r="H608" s="97">
        <v>1</v>
      </c>
      <c r="I608" s="98">
        <v>10.53</v>
      </c>
      <c r="J608" s="98">
        <v>10.53</v>
      </c>
    </row>
    <row r="609" spans="1:12" s="108" customFormat="1" ht="25.5" customHeight="1" x14ac:dyDescent="0.25">
      <c r="A609" s="99" t="s">
        <v>465</v>
      </c>
      <c r="B609" s="100" t="s">
        <v>881</v>
      </c>
      <c r="C609" s="99" t="s">
        <v>18</v>
      </c>
      <c r="D609" s="99" t="s">
        <v>882</v>
      </c>
      <c r="E609" s="187" t="s">
        <v>464</v>
      </c>
      <c r="F609" s="187"/>
      <c r="G609" s="101" t="s">
        <v>20</v>
      </c>
      <c r="H609" s="102">
        <v>6.6000000000000003E-2</v>
      </c>
      <c r="I609" s="103">
        <v>17.13</v>
      </c>
      <c r="J609" s="103">
        <v>1.1299999999999999</v>
      </c>
    </row>
    <row r="610" spans="1:12" s="108" customFormat="1" ht="25.5" customHeight="1" x14ac:dyDescent="0.25">
      <c r="A610" s="99" t="s">
        <v>465</v>
      </c>
      <c r="B610" s="100" t="s">
        <v>520</v>
      </c>
      <c r="C610" s="99" t="s">
        <v>18</v>
      </c>
      <c r="D610" s="99" t="s">
        <v>521</v>
      </c>
      <c r="E610" s="187" t="s">
        <v>464</v>
      </c>
      <c r="F610" s="187"/>
      <c r="G610" s="101" t="s">
        <v>20</v>
      </c>
      <c r="H610" s="102">
        <v>6.6000000000000003E-2</v>
      </c>
      <c r="I610" s="103">
        <v>22.03</v>
      </c>
      <c r="J610" s="103">
        <v>1.45</v>
      </c>
    </row>
    <row r="611" spans="1:12" s="108" customFormat="1" ht="15" customHeight="1" x14ac:dyDescent="0.25">
      <c r="A611" s="99" t="s">
        <v>468</v>
      </c>
      <c r="B611" s="100" t="s">
        <v>979</v>
      </c>
      <c r="C611" s="99" t="s">
        <v>18</v>
      </c>
      <c r="D611" s="99" t="s">
        <v>980</v>
      </c>
      <c r="E611" s="187" t="s">
        <v>491</v>
      </c>
      <c r="F611" s="187"/>
      <c r="G611" s="101" t="s">
        <v>42</v>
      </c>
      <c r="H611" s="102">
        <v>1</v>
      </c>
      <c r="I611" s="103">
        <v>7.41</v>
      </c>
      <c r="J611" s="103">
        <v>7.41</v>
      </c>
    </row>
    <row r="612" spans="1:12" s="108" customFormat="1" ht="26.25" customHeight="1" thickBot="1" x14ac:dyDescent="0.3">
      <c r="A612" s="99" t="s">
        <v>468</v>
      </c>
      <c r="B612" s="100" t="s">
        <v>977</v>
      </c>
      <c r="C612" s="99" t="s">
        <v>18</v>
      </c>
      <c r="D612" s="99" t="s">
        <v>978</v>
      </c>
      <c r="E612" s="187" t="s">
        <v>491</v>
      </c>
      <c r="F612" s="187"/>
      <c r="G612" s="101" t="s">
        <v>42</v>
      </c>
      <c r="H612" s="102">
        <v>1</v>
      </c>
      <c r="I612" s="103">
        <v>0.54</v>
      </c>
      <c r="J612" s="103">
        <v>0.54</v>
      </c>
    </row>
    <row r="613" spans="1:12" ht="30" hidden="1" customHeight="1" x14ac:dyDescent="0.25">
      <c r="A613" s="142"/>
      <c r="B613" s="142"/>
      <c r="C613" s="142"/>
      <c r="D613" s="142"/>
      <c r="E613" s="142"/>
      <c r="F613" s="143"/>
      <c r="G613" s="142"/>
      <c r="H613" s="143"/>
      <c r="I613" s="142"/>
      <c r="J613" s="143"/>
    </row>
    <row r="614" spans="1:12" ht="25.5" hidden="1" customHeight="1" x14ac:dyDescent="0.25">
      <c r="A614" s="138"/>
      <c r="B614" s="138"/>
      <c r="C614" s="138"/>
      <c r="D614" s="138"/>
      <c r="E614" s="138"/>
      <c r="F614" s="138"/>
      <c r="G614" s="138" t="s">
        <v>967</v>
      </c>
      <c r="H614" s="139">
        <v>15</v>
      </c>
      <c r="I614" s="138" t="s">
        <v>968</v>
      </c>
      <c r="J614" s="140">
        <v>157.94999999999999</v>
      </c>
    </row>
    <row r="615" spans="1:12" ht="15.75" thickTop="1" x14ac:dyDescent="0.25">
      <c r="A615" s="104"/>
      <c r="B615" s="104"/>
      <c r="C615" s="104"/>
      <c r="D615" s="104"/>
      <c r="E615" s="104"/>
      <c r="F615" s="104"/>
      <c r="G615" s="104"/>
      <c r="H615" s="104"/>
      <c r="I615" s="104"/>
      <c r="J615" s="104"/>
    </row>
    <row r="616" spans="1:12" ht="25.5" customHeight="1" x14ac:dyDescent="0.25">
      <c r="A616" s="119" t="s">
        <v>254</v>
      </c>
      <c r="B616" s="120" t="s">
        <v>4</v>
      </c>
      <c r="C616" s="119" t="s">
        <v>5</v>
      </c>
      <c r="D616" s="119" t="s">
        <v>6</v>
      </c>
      <c r="E616" s="191" t="s">
        <v>462</v>
      </c>
      <c r="F616" s="191"/>
      <c r="G616" s="121" t="s">
        <v>7</v>
      </c>
      <c r="H616" s="120" t="s">
        <v>8</v>
      </c>
      <c r="I616" s="120" t="s">
        <v>9</v>
      </c>
      <c r="J616" s="120" t="s">
        <v>10</v>
      </c>
    </row>
    <row r="617" spans="1:12" ht="25.5" customHeight="1" x14ac:dyDescent="0.25">
      <c r="A617" s="94" t="s">
        <v>463</v>
      </c>
      <c r="B617" s="95" t="s">
        <v>258</v>
      </c>
      <c r="C617" s="94" t="s">
        <v>30</v>
      </c>
      <c r="D617" s="94" t="s">
        <v>259</v>
      </c>
      <c r="E617" s="186" t="s">
        <v>741</v>
      </c>
      <c r="F617" s="186"/>
      <c r="G617" s="96" t="s">
        <v>154</v>
      </c>
      <c r="H617" s="97">
        <v>1</v>
      </c>
      <c r="I617" s="98">
        <v>352.98</v>
      </c>
      <c r="J617" s="98">
        <v>352.98</v>
      </c>
    </row>
    <row r="618" spans="1:12" s="108" customFormat="1" ht="25.5" customHeight="1" x14ac:dyDescent="0.25">
      <c r="A618" s="162" t="s">
        <v>468</v>
      </c>
      <c r="B618" s="163" t="s">
        <v>1155</v>
      </c>
      <c r="C618" s="162" t="s">
        <v>30</v>
      </c>
      <c r="D618" s="162" t="s">
        <v>984</v>
      </c>
      <c r="E618" s="187" t="s">
        <v>1156</v>
      </c>
      <c r="F618" s="187"/>
      <c r="G618" s="164" t="s">
        <v>154</v>
      </c>
      <c r="H618" s="165">
        <v>282.24</v>
      </c>
      <c r="I618" s="166">
        <v>1</v>
      </c>
      <c r="J618" s="166">
        <v>282.24</v>
      </c>
      <c r="L618" s="16"/>
    </row>
    <row r="619" spans="1:12" s="108" customFormat="1" ht="25.5" customHeight="1" x14ac:dyDescent="0.25">
      <c r="A619" s="99" t="s">
        <v>465</v>
      </c>
      <c r="B619" s="100" t="s">
        <v>881</v>
      </c>
      <c r="C619" s="99" t="s">
        <v>18</v>
      </c>
      <c r="D619" s="99" t="s">
        <v>882</v>
      </c>
      <c r="E619" s="187" t="s">
        <v>464</v>
      </c>
      <c r="F619" s="187"/>
      <c r="G619" s="101" t="s">
        <v>20</v>
      </c>
      <c r="H619" s="102">
        <v>0.5</v>
      </c>
      <c r="I619" s="103">
        <v>17.13</v>
      </c>
      <c r="J619" s="103">
        <v>8.56</v>
      </c>
    </row>
    <row r="620" spans="1:12" s="108" customFormat="1" ht="25.5" customHeight="1" x14ac:dyDescent="0.25">
      <c r="A620" s="99" t="s">
        <v>465</v>
      </c>
      <c r="B620" s="100" t="s">
        <v>520</v>
      </c>
      <c r="C620" s="99" t="s">
        <v>18</v>
      </c>
      <c r="D620" s="99" t="s">
        <v>521</v>
      </c>
      <c r="E620" s="187" t="s">
        <v>464</v>
      </c>
      <c r="F620" s="187"/>
      <c r="G620" s="101" t="s">
        <v>20</v>
      </c>
      <c r="H620" s="102">
        <v>0.5</v>
      </c>
      <c r="I620" s="103">
        <v>22.03</v>
      </c>
      <c r="J620" s="103">
        <v>11.01</v>
      </c>
    </row>
    <row r="621" spans="1:12" s="108" customFormat="1" ht="25.5" customHeight="1" x14ac:dyDescent="0.25">
      <c r="A621" s="99" t="s">
        <v>465</v>
      </c>
      <c r="B621" s="100" t="s">
        <v>542</v>
      </c>
      <c r="C621" s="99" t="s">
        <v>18</v>
      </c>
      <c r="D621" s="99" t="s">
        <v>543</v>
      </c>
      <c r="E621" s="187" t="s">
        <v>464</v>
      </c>
      <c r="F621" s="187"/>
      <c r="G621" s="101" t="s">
        <v>20</v>
      </c>
      <c r="H621" s="102">
        <v>1</v>
      </c>
      <c r="I621" s="103">
        <v>18.23</v>
      </c>
      <c r="J621" s="103">
        <v>18.23</v>
      </c>
    </row>
    <row r="622" spans="1:12" s="108" customFormat="1" ht="48.75" customHeight="1" thickBot="1" x14ac:dyDescent="0.3">
      <c r="A622" s="99" t="s">
        <v>465</v>
      </c>
      <c r="B622" s="100" t="s">
        <v>981</v>
      </c>
      <c r="C622" s="99" t="s">
        <v>18</v>
      </c>
      <c r="D622" s="99" t="s">
        <v>982</v>
      </c>
      <c r="E622" s="187" t="s">
        <v>608</v>
      </c>
      <c r="F622" s="187"/>
      <c r="G622" s="101" t="s">
        <v>38</v>
      </c>
      <c r="H622" s="102">
        <v>0.5</v>
      </c>
      <c r="I622" s="103">
        <v>65.88</v>
      </c>
      <c r="J622" s="103">
        <v>32.94</v>
      </c>
    </row>
    <row r="623" spans="1:12" ht="25.5" hidden="1" customHeight="1" x14ac:dyDescent="0.25">
      <c r="A623" s="130" t="s">
        <v>468</v>
      </c>
      <c r="B623" s="131" t="s">
        <v>983</v>
      </c>
      <c r="C623" s="130" t="s">
        <v>30</v>
      </c>
      <c r="D623" s="130" t="s">
        <v>984</v>
      </c>
      <c r="E623" s="192" t="s">
        <v>474</v>
      </c>
      <c r="F623" s="192"/>
      <c r="G623" s="132" t="s">
        <v>154</v>
      </c>
      <c r="H623" s="133">
        <v>1</v>
      </c>
      <c r="I623" s="134">
        <v>282.24</v>
      </c>
      <c r="J623" s="134">
        <v>282.24</v>
      </c>
    </row>
    <row r="624" spans="1:12" ht="25.5" hidden="1" customHeight="1" x14ac:dyDescent="0.25">
      <c r="A624" s="142"/>
      <c r="B624" s="142"/>
      <c r="C624" s="142"/>
      <c r="D624" s="142"/>
      <c r="E624" s="142"/>
      <c r="F624" s="143"/>
      <c r="G624" s="142"/>
      <c r="H624" s="143"/>
      <c r="I624" s="142"/>
      <c r="J624" s="143"/>
    </row>
    <row r="625" spans="1:10" ht="15.75" thickTop="1" x14ac:dyDescent="0.25">
      <c r="A625" s="104"/>
      <c r="B625" s="104"/>
      <c r="C625" s="104"/>
      <c r="D625" s="104"/>
      <c r="E625" s="104"/>
      <c r="F625" s="104"/>
      <c r="G625" s="104"/>
      <c r="H625" s="104"/>
      <c r="I625" s="104"/>
      <c r="J625" s="104"/>
    </row>
    <row r="626" spans="1:10" ht="30" customHeight="1" x14ac:dyDescent="0.25">
      <c r="A626" s="119" t="s">
        <v>257</v>
      </c>
      <c r="B626" s="120" t="s">
        <v>4</v>
      </c>
      <c r="C626" s="119" t="s">
        <v>5</v>
      </c>
      <c r="D626" s="119" t="s">
        <v>6</v>
      </c>
      <c r="E626" s="191" t="s">
        <v>462</v>
      </c>
      <c r="F626" s="191"/>
      <c r="G626" s="121" t="s">
        <v>7</v>
      </c>
      <c r="H626" s="120" t="s">
        <v>8</v>
      </c>
      <c r="I626" s="120" t="s">
        <v>9</v>
      </c>
      <c r="J626" s="120" t="s">
        <v>10</v>
      </c>
    </row>
    <row r="627" spans="1:10" ht="25.5" customHeight="1" x14ac:dyDescent="0.25">
      <c r="A627" s="94" t="s">
        <v>463</v>
      </c>
      <c r="B627" s="95" t="s">
        <v>261</v>
      </c>
      <c r="C627" s="94" t="s">
        <v>18</v>
      </c>
      <c r="D627" s="94" t="s">
        <v>262</v>
      </c>
      <c r="E627" s="186" t="s">
        <v>890</v>
      </c>
      <c r="F627" s="186"/>
      <c r="G627" s="96" t="s">
        <v>42</v>
      </c>
      <c r="H627" s="97">
        <v>1</v>
      </c>
      <c r="I627" s="98">
        <v>50.91</v>
      </c>
      <c r="J627" s="98">
        <v>50.91</v>
      </c>
    </row>
    <row r="628" spans="1:10" s="108" customFormat="1" ht="25.5" customHeight="1" x14ac:dyDescent="0.25">
      <c r="A628" s="99" t="s">
        <v>465</v>
      </c>
      <c r="B628" s="100" t="s">
        <v>881</v>
      </c>
      <c r="C628" s="99" t="s">
        <v>18</v>
      </c>
      <c r="D628" s="99" t="s">
        <v>882</v>
      </c>
      <c r="E628" s="187" t="s">
        <v>464</v>
      </c>
      <c r="F628" s="187"/>
      <c r="G628" s="101" t="s">
        <v>20</v>
      </c>
      <c r="H628" s="102">
        <v>0.25309999999999999</v>
      </c>
      <c r="I628" s="103">
        <v>17.13</v>
      </c>
      <c r="J628" s="103">
        <v>4.33</v>
      </c>
    </row>
    <row r="629" spans="1:10" s="108" customFormat="1" ht="26.25" customHeight="1" thickBot="1" x14ac:dyDescent="0.3">
      <c r="A629" s="99" t="s">
        <v>465</v>
      </c>
      <c r="B629" s="100" t="s">
        <v>520</v>
      </c>
      <c r="C629" s="99" t="s">
        <v>18</v>
      </c>
      <c r="D629" s="99" t="s">
        <v>521</v>
      </c>
      <c r="E629" s="187" t="s">
        <v>464</v>
      </c>
      <c r="F629" s="187"/>
      <c r="G629" s="101" t="s">
        <v>20</v>
      </c>
      <c r="H629" s="102">
        <v>0.25309999999999999</v>
      </c>
      <c r="I629" s="103">
        <v>22.03</v>
      </c>
      <c r="J629" s="103">
        <v>5.57</v>
      </c>
    </row>
    <row r="630" spans="1:10" ht="30" hidden="1" customHeight="1" x14ac:dyDescent="0.25">
      <c r="A630" s="130" t="s">
        <v>468</v>
      </c>
      <c r="B630" s="131" t="s">
        <v>985</v>
      </c>
      <c r="C630" s="130" t="s">
        <v>18</v>
      </c>
      <c r="D630" s="130" t="s">
        <v>986</v>
      </c>
      <c r="E630" s="192" t="s">
        <v>491</v>
      </c>
      <c r="F630" s="192"/>
      <c r="G630" s="132" t="s">
        <v>42</v>
      </c>
      <c r="H630" s="133">
        <v>1</v>
      </c>
      <c r="I630" s="134">
        <v>41.01</v>
      </c>
      <c r="J630" s="134">
        <v>41.01</v>
      </c>
    </row>
    <row r="631" spans="1:10" ht="15" hidden="1" customHeight="1" x14ac:dyDescent="0.25">
      <c r="A631" s="142"/>
      <c r="B631" s="142"/>
      <c r="C631" s="142"/>
      <c r="D631" s="142"/>
      <c r="E631" s="142"/>
      <c r="F631" s="143"/>
      <c r="G631" s="142"/>
      <c r="H631" s="143"/>
      <c r="I631" s="142"/>
      <c r="J631" s="143"/>
    </row>
    <row r="632" spans="1:10" s="108" customFormat="1" ht="15.75" customHeight="1" thickTop="1" x14ac:dyDescent="0.25">
      <c r="A632" s="104"/>
      <c r="B632" s="104"/>
      <c r="C632" s="104"/>
      <c r="D632" s="104"/>
      <c r="E632" s="104"/>
      <c r="F632" s="104"/>
      <c r="G632" s="104"/>
      <c r="H632" s="104"/>
      <c r="I632" s="104"/>
      <c r="J632" s="104"/>
    </row>
    <row r="633" spans="1:10" ht="30" customHeight="1" x14ac:dyDescent="0.25">
      <c r="A633" s="119" t="s">
        <v>260</v>
      </c>
      <c r="B633" s="120" t="s">
        <v>4</v>
      </c>
      <c r="C633" s="119" t="s">
        <v>5</v>
      </c>
      <c r="D633" s="119" t="s">
        <v>6</v>
      </c>
      <c r="E633" s="191" t="s">
        <v>462</v>
      </c>
      <c r="F633" s="191"/>
      <c r="G633" s="121" t="s">
        <v>7</v>
      </c>
      <c r="H633" s="120" t="s">
        <v>8</v>
      </c>
      <c r="I633" s="120" t="s">
        <v>9</v>
      </c>
      <c r="J633" s="120" t="s">
        <v>10</v>
      </c>
    </row>
    <row r="634" spans="1:10" ht="25.5" customHeight="1" x14ac:dyDescent="0.25">
      <c r="A634" s="94" t="s">
        <v>463</v>
      </c>
      <c r="B634" s="95" t="s">
        <v>264</v>
      </c>
      <c r="C634" s="94" t="s">
        <v>18</v>
      </c>
      <c r="D634" s="94" t="s">
        <v>265</v>
      </c>
      <c r="E634" s="186" t="s">
        <v>890</v>
      </c>
      <c r="F634" s="186"/>
      <c r="G634" s="96" t="s">
        <v>93</v>
      </c>
      <c r="H634" s="97">
        <v>1</v>
      </c>
      <c r="I634" s="98">
        <v>38.26</v>
      </c>
      <c r="J634" s="98">
        <v>38.26</v>
      </c>
    </row>
    <row r="635" spans="1:10" s="108" customFormat="1" ht="25.5" customHeight="1" x14ac:dyDescent="0.25">
      <c r="A635" s="99" t="s">
        <v>465</v>
      </c>
      <c r="B635" s="100" t="s">
        <v>987</v>
      </c>
      <c r="C635" s="99" t="s">
        <v>18</v>
      </c>
      <c r="D635" s="99" t="s">
        <v>988</v>
      </c>
      <c r="E635" s="187" t="s">
        <v>890</v>
      </c>
      <c r="F635" s="187"/>
      <c r="G635" s="101" t="s">
        <v>42</v>
      </c>
      <c r="H635" s="102">
        <v>0.5</v>
      </c>
      <c r="I635" s="103">
        <v>20.059999999999999</v>
      </c>
      <c r="J635" s="103">
        <v>10.029999999999999</v>
      </c>
    </row>
    <row r="636" spans="1:10" s="108" customFormat="1" ht="25.5" customHeight="1" x14ac:dyDescent="0.25">
      <c r="A636" s="99" t="s">
        <v>465</v>
      </c>
      <c r="B636" s="100" t="s">
        <v>881</v>
      </c>
      <c r="C636" s="99" t="s">
        <v>18</v>
      </c>
      <c r="D636" s="99" t="s">
        <v>882</v>
      </c>
      <c r="E636" s="187" t="s">
        <v>464</v>
      </c>
      <c r="F636" s="187"/>
      <c r="G636" s="101" t="s">
        <v>20</v>
      </c>
      <c r="H636" s="102">
        <v>0.25330000000000003</v>
      </c>
      <c r="I636" s="103">
        <v>17.13</v>
      </c>
      <c r="J636" s="103">
        <v>4.33</v>
      </c>
    </row>
    <row r="637" spans="1:10" s="108" customFormat="1" ht="25.5" customHeight="1" x14ac:dyDescent="0.25">
      <c r="A637" s="99" t="s">
        <v>465</v>
      </c>
      <c r="B637" s="100" t="s">
        <v>520</v>
      </c>
      <c r="C637" s="99" t="s">
        <v>18</v>
      </c>
      <c r="D637" s="99" t="s">
        <v>521</v>
      </c>
      <c r="E637" s="187" t="s">
        <v>464</v>
      </c>
      <c r="F637" s="187"/>
      <c r="G637" s="101" t="s">
        <v>20</v>
      </c>
      <c r="H637" s="102">
        <v>0.25330000000000003</v>
      </c>
      <c r="I637" s="103">
        <v>22.03</v>
      </c>
      <c r="J637" s="103">
        <v>5.58</v>
      </c>
    </row>
    <row r="638" spans="1:10" s="108" customFormat="1" ht="25.5" customHeight="1" thickBot="1" x14ac:dyDescent="0.3">
      <c r="A638" s="99" t="s">
        <v>468</v>
      </c>
      <c r="B638" s="100" t="s">
        <v>933</v>
      </c>
      <c r="C638" s="99" t="s">
        <v>18</v>
      </c>
      <c r="D638" s="99" t="s">
        <v>934</v>
      </c>
      <c r="E638" s="187" t="s">
        <v>491</v>
      </c>
      <c r="F638" s="187"/>
      <c r="G638" s="101" t="s">
        <v>93</v>
      </c>
      <c r="H638" s="102">
        <v>1.05</v>
      </c>
      <c r="I638" s="103">
        <v>17.45</v>
      </c>
      <c r="J638" s="103">
        <v>18.32</v>
      </c>
    </row>
    <row r="639" spans="1:10" ht="25.5" hidden="1" customHeight="1" x14ac:dyDescent="0.25">
      <c r="A639" s="142"/>
      <c r="B639" s="142"/>
      <c r="C639" s="142"/>
      <c r="D639" s="142"/>
      <c r="E639" s="142"/>
      <c r="F639" s="143"/>
      <c r="G639" s="142"/>
      <c r="H639" s="143"/>
      <c r="I639" s="142"/>
      <c r="J639" s="143"/>
    </row>
    <row r="640" spans="1:10" ht="25.5" hidden="1" customHeight="1" x14ac:dyDescent="0.25">
      <c r="A640" s="138"/>
      <c r="B640" s="138"/>
      <c r="C640" s="138"/>
      <c r="D640" s="138"/>
      <c r="E640" s="138"/>
      <c r="F640" s="138"/>
      <c r="G640" s="138" t="s">
        <v>967</v>
      </c>
      <c r="H640" s="139">
        <v>15</v>
      </c>
      <c r="I640" s="138" t="s">
        <v>968</v>
      </c>
      <c r="J640" s="140">
        <v>573.9</v>
      </c>
    </row>
    <row r="641" spans="1:10" ht="15.75" thickTop="1" x14ac:dyDescent="0.25">
      <c r="A641" s="104"/>
      <c r="B641" s="104"/>
      <c r="C641" s="104"/>
      <c r="D641" s="104"/>
      <c r="E641" s="104"/>
      <c r="F641" s="104"/>
      <c r="G641" s="104"/>
      <c r="H641" s="104"/>
      <c r="I641" s="104"/>
      <c r="J641" s="104"/>
    </row>
    <row r="642" spans="1:10" ht="30" customHeight="1" x14ac:dyDescent="0.25">
      <c r="A642" s="119" t="s">
        <v>263</v>
      </c>
      <c r="B642" s="120" t="s">
        <v>4</v>
      </c>
      <c r="C642" s="119" t="s">
        <v>5</v>
      </c>
      <c r="D642" s="119" t="s">
        <v>6</v>
      </c>
      <c r="E642" s="191" t="s">
        <v>462</v>
      </c>
      <c r="F642" s="191"/>
      <c r="G642" s="121" t="s">
        <v>7</v>
      </c>
      <c r="H642" s="120" t="s">
        <v>8</v>
      </c>
      <c r="I642" s="120" t="s">
        <v>9</v>
      </c>
      <c r="J642" s="120" t="s">
        <v>10</v>
      </c>
    </row>
    <row r="643" spans="1:10" ht="25.5" customHeight="1" x14ac:dyDescent="0.25">
      <c r="A643" s="94" t="s">
        <v>463</v>
      </c>
      <c r="B643" s="95" t="s">
        <v>267</v>
      </c>
      <c r="C643" s="94" t="s">
        <v>30</v>
      </c>
      <c r="D643" s="94" t="s">
        <v>268</v>
      </c>
      <c r="E643" s="186" t="s">
        <v>890</v>
      </c>
      <c r="F643" s="186"/>
      <c r="G643" s="96" t="s">
        <v>154</v>
      </c>
      <c r="H643" s="97">
        <v>1</v>
      </c>
      <c r="I643" s="98">
        <v>67.569999999999993</v>
      </c>
      <c r="J643" s="98">
        <v>67.569999999999993</v>
      </c>
    </row>
    <row r="644" spans="1:10" s="108" customFormat="1" ht="25.5" customHeight="1" x14ac:dyDescent="0.25">
      <c r="A644" s="99" t="s">
        <v>465</v>
      </c>
      <c r="B644" s="100" t="s">
        <v>881</v>
      </c>
      <c r="C644" s="99" t="s">
        <v>18</v>
      </c>
      <c r="D644" s="99" t="s">
        <v>882</v>
      </c>
      <c r="E644" s="187" t="s">
        <v>464</v>
      </c>
      <c r="F644" s="187"/>
      <c r="G644" s="101" t="s">
        <v>20</v>
      </c>
      <c r="H644" s="102">
        <v>0.25</v>
      </c>
      <c r="I644" s="103">
        <v>17.13</v>
      </c>
      <c r="J644" s="103">
        <v>4.28</v>
      </c>
    </row>
    <row r="645" spans="1:10" s="108" customFormat="1" ht="25.5" customHeight="1" x14ac:dyDescent="0.25">
      <c r="A645" s="99" t="s">
        <v>465</v>
      </c>
      <c r="B645" s="100" t="s">
        <v>520</v>
      </c>
      <c r="C645" s="99" t="s">
        <v>18</v>
      </c>
      <c r="D645" s="99" t="s">
        <v>521</v>
      </c>
      <c r="E645" s="187" t="s">
        <v>464</v>
      </c>
      <c r="F645" s="187"/>
      <c r="G645" s="101" t="s">
        <v>20</v>
      </c>
      <c r="H645" s="102">
        <v>0.25</v>
      </c>
      <c r="I645" s="103">
        <v>22.03</v>
      </c>
      <c r="J645" s="103">
        <v>5.5</v>
      </c>
    </row>
    <row r="646" spans="1:10" s="108" customFormat="1" ht="26.25" customHeight="1" x14ac:dyDescent="0.25">
      <c r="A646" s="99" t="s">
        <v>468</v>
      </c>
      <c r="B646" s="100" t="s">
        <v>989</v>
      </c>
      <c r="C646" s="99" t="s">
        <v>18</v>
      </c>
      <c r="D646" s="99" t="s">
        <v>990</v>
      </c>
      <c r="E646" s="187" t="s">
        <v>491</v>
      </c>
      <c r="F646" s="187"/>
      <c r="G646" s="101" t="s">
        <v>42</v>
      </c>
      <c r="H646" s="102">
        <v>1</v>
      </c>
      <c r="I646" s="103">
        <v>57.79</v>
      </c>
      <c r="J646" s="103">
        <v>57.79</v>
      </c>
    </row>
    <row r="647" spans="1:10" s="108" customFormat="1" ht="15.75" customHeight="1" x14ac:dyDescent="0.25">
      <c r="A647" s="104"/>
      <c r="B647" s="104"/>
      <c r="C647" s="104"/>
      <c r="D647" s="104"/>
      <c r="E647" s="104"/>
      <c r="F647" s="104"/>
      <c r="G647" s="104"/>
      <c r="H647" s="104"/>
      <c r="I647" s="104"/>
      <c r="J647" s="104"/>
    </row>
    <row r="648" spans="1:10" ht="25.5" customHeight="1" x14ac:dyDescent="0.25">
      <c r="A648" s="119" t="s">
        <v>266</v>
      </c>
      <c r="B648" s="120" t="s">
        <v>4</v>
      </c>
      <c r="C648" s="119" t="s">
        <v>5</v>
      </c>
      <c r="D648" s="119" t="s">
        <v>6</v>
      </c>
      <c r="E648" s="191" t="s">
        <v>462</v>
      </c>
      <c r="F648" s="191"/>
      <c r="G648" s="121" t="s">
        <v>7</v>
      </c>
      <c r="H648" s="120" t="s">
        <v>8</v>
      </c>
      <c r="I648" s="120" t="s">
        <v>9</v>
      </c>
      <c r="J648" s="120" t="s">
        <v>10</v>
      </c>
    </row>
    <row r="649" spans="1:10" ht="25.5" customHeight="1" x14ac:dyDescent="0.25">
      <c r="A649" s="94" t="s">
        <v>463</v>
      </c>
      <c r="B649" s="95" t="s">
        <v>270</v>
      </c>
      <c r="C649" s="94" t="s">
        <v>18</v>
      </c>
      <c r="D649" s="94" t="s">
        <v>271</v>
      </c>
      <c r="E649" s="186" t="s">
        <v>890</v>
      </c>
      <c r="F649" s="186"/>
      <c r="G649" s="96" t="s">
        <v>93</v>
      </c>
      <c r="H649" s="97">
        <v>1</v>
      </c>
      <c r="I649" s="98">
        <v>21.7</v>
      </c>
      <c r="J649" s="98">
        <v>21.7</v>
      </c>
    </row>
    <row r="650" spans="1:10" s="108" customFormat="1" ht="25.5" customHeight="1" x14ac:dyDescent="0.25">
      <c r="A650" s="99" t="s">
        <v>465</v>
      </c>
      <c r="B650" s="100" t="s">
        <v>881</v>
      </c>
      <c r="C650" s="99" t="s">
        <v>18</v>
      </c>
      <c r="D650" s="99" t="s">
        <v>882</v>
      </c>
      <c r="E650" s="187" t="s">
        <v>464</v>
      </c>
      <c r="F650" s="187"/>
      <c r="G650" s="101" t="s">
        <v>20</v>
      </c>
      <c r="H650" s="102">
        <v>7.2999999999999995E-2</v>
      </c>
      <c r="I650" s="103">
        <v>17.13</v>
      </c>
      <c r="J650" s="103">
        <v>1.25</v>
      </c>
    </row>
    <row r="651" spans="1:10" s="108" customFormat="1" ht="25.5" customHeight="1" x14ac:dyDescent="0.25">
      <c r="A651" s="99" t="s">
        <v>465</v>
      </c>
      <c r="B651" s="100" t="s">
        <v>520</v>
      </c>
      <c r="C651" s="99" t="s">
        <v>18</v>
      </c>
      <c r="D651" s="99" t="s">
        <v>521</v>
      </c>
      <c r="E651" s="187" t="s">
        <v>464</v>
      </c>
      <c r="F651" s="187"/>
      <c r="G651" s="101" t="s">
        <v>20</v>
      </c>
      <c r="H651" s="102">
        <v>7.2999999999999995E-2</v>
      </c>
      <c r="I651" s="103">
        <v>22.03</v>
      </c>
      <c r="J651" s="103">
        <v>1.6</v>
      </c>
    </row>
    <row r="652" spans="1:10" s="108" customFormat="1" ht="38.25" customHeight="1" x14ac:dyDescent="0.25">
      <c r="A652" s="99" t="s">
        <v>468</v>
      </c>
      <c r="B652" s="100" t="s">
        <v>991</v>
      </c>
      <c r="C652" s="99" t="s">
        <v>18</v>
      </c>
      <c r="D652" s="99" t="s">
        <v>992</v>
      </c>
      <c r="E652" s="187" t="s">
        <v>491</v>
      </c>
      <c r="F652" s="187"/>
      <c r="G652" s="101" t="s">
        <v>93</v>
      </c>
      <c r="H652" s="102">
        <v>1.0149999999999999</v>
      </c>
      <c r="I652" s="103">
        <v>18.559999999999999</v>
      </c>
      <c r="J652" s="103">
        <v>18.829999999999998</v>
      </c>
    </row>
    <row r="653" spans="1:10" s="108" customFormat="1" ht="25.5" customHeight="1" x14ac:dyDescent="0.25">
      <c r="A653" s="99" t="s">
        <v>468</v>
      </c>
      <c r="B653" s="100" t="s">
        <v>885</v>
      </c>
      <c r="C653" s="99" t="s">
        <v>18</v>
      </c>
      <c r="D653" s="99" t="s">
        <v>886</v>
      </c>
      <c r="E653" s="187" t="s">
        <v>491</v>
      </c>
      <c r="F653" s="187"/>
      <c r="G653" s="101" t="s">
        <v>42</v>
      </c>
      <c r="H653" s="102">
        <v>8.9999999999999993E-3</v>
      </c>
      <c r="I653" s="103">
        <v>2.57</v>
      </c>
      <c r="J653" s="103">
        <v>0.02</v>
      </c>
    </row>
    <row r="654" spans="1:10" x14ac:dyDescent="0.25">
      <c r="A654" s="104"/>
      <c r="B654" s="104"/>
      <c r="C654" s="104"/>
      <c r="D654" s="104"/>
      <c r="E654" s="104"/>
      <c r="F654" s="104"/>
      <c r="G654" s="104"/>
      <c r="H654" s="104"/>
      <c r="I654" s="104"/>
      <c r="J654" s="104"/>
    </row>
    <row r="655" spans="1:10" ht="30" customHeight="1" x14ac:dyDescent="0.25">
      <c r="A655" s="119" t="s">
        <v>443</v>
      </c>
      <c r="B655" s="120" t="s">
        <v>4</v>
      </c>
      <c r="C655" s="119" t="s">
        <v>5</v>
      </c>
      <c r="D655" s="119" t="s">
        <v>6</v>
      </c>
      <c r="E655" s="191" t="s">
        <v>462</v>
      </c>
      <c r="F655" s="191"/>
      <c r="G655" s="121" t="s">
        <v>7</v>
      </c>
      <c r="H655" s="120" t="s">
        <v>8</v>
      </c>
      <c r="I655" s="120" t="s">
        <v>9</v>
      </c>
      <c r="J655" s="120" t="s">
        <v>10</v>
      </c>
    </row>
    <row r="656" spans="1:10" ht="15" customHeight="1" x14ac:dyDescent="0.25">
      <c r="A656" s="94" t="s">
        <v>463</v>
      </c>
      <c r="B656" s="95" t="s">
        <v>273</v>
      </c>
      <c r="C656" s="94" t="s">
        <v>30</v>
      </c>
      <c r="D656" s="94" t="s">
        <v>274</v>
      </c>
      <c r="E656" s="186" t="s">
        <v>890</v>
      </c>
      <c r="F656" s="186"/>
      <c r="G656" s="96" t="s">
        <v>154</v>
      </c>
      <c r="H656" s="97">
        <v>1</v>
      </c>
      <c r="I656" s="98">
        <v>47.15</v>
      </c>
      <c r="J656" s="98">
        <v>47.15</v>
      </c>
    </row>
    <row r="657" spans="1:10" s="108" customFormat="1" ht="25.5" customHeight="1" x14ac:dyDescent="0.25">
      <c r="A657" s="99" t="s">
        <v>465</v>
      </c>
      <c r="B657" s="100" t="s">
        <v>520</v>
      </c>
      <c r="C657" s="99" t="s">
        <v>18</v>
      </c>
      <c r="D657" s="99" t="s">
        <v>521</v>
      </c>
      <c r="E657" s="187" t="s">
        <v>464</v>
      </c>
      <c r="F657" s="187"/>
      <c r="G657" s="101" t="s">
        <v>20</v>
      </c>
      <c r="H657" s="102">
        <v>0.5</v>
      </c>
      <c r="I657" s="103">
        <v>22.03</v>
      </c>
      <c r="J657" s="103">
        <v>11.01</v>
      </c>
    </row>
    <row r="658" spans="1:10" s="108" customFormat="1" ht="25.5" customHeight="1" x14ac:dyDescent="0.25">
      <c r="A658" s="99" t="s">
        <v>465</v>
      </c>
      <c r="B658" s="100" t="s">
        <v>881</v>
      </c>
      <c r="C658" s="99" t="s">
        <v>18</v>
      </c>
      <c r="D658" s="99" t="s">
        <v>882</v>
      </c>
      <c r="E658" s="187" t="s">
        <v>464</v>
      </c>
      <c r="F658" s="187"/>
      <c r="G658" s="101" t="s">
        <v>20</v>
      </c>
      <c r="H658" s="102">
        <v>0.5</v>
      </c>
      <c r="I658" s="103">
        <v>17.13</v>
      </c>
      <c r="J658" s="103">
        <v>8.56</v>
      </c>
    </row>
    <row r="659" spans="1:10" s="108" customFormat="1" ht="25.5" customHeight="1" x14ac:dyDescent="0.25">
      <c r="A659" s="99" t="s">
        <v>468</v>
      </c>
      <c r="B659" s="100" t="s">
        <v>993</v>
      </c>
      <c r="C659" s="99" t="s">
        <v>30</v>
      </c>
      <c r="D659" s="99" t="s">
        <v>994</v>
      </c>
      <c r="E659" s="187" t="s">
        <v>474</v>
      </c>
      <c r="F659" s="187"/>
      <c r="G659" s="101" t="s">
        <v>154</v>
      </c>
      <c r="H659" s="102">
        <v>1</v>
      </c>
      <c r="I659" s="103">
        <v>27.58</v>
      </c>
      <c r="J659" s="103">
        <v>27.58</v>
      </c>
    </row>
    <row r="660" spans="1:10" x14ac:dyDescent="0.25">
      <c r="A660" s="104"/>
      <c r="B660" s="104"/>
      <c r="C660" s="104"/>
      <c r="D660" s="104"/>
      <c r="E660" s="104"/>
      <c r="F660" s="104"/>
      <c r="G660" s="104"/>
      <c r="H660" s="104"/>
      <c r="I660" s="104"/>
      <c r="J660" s="104"/>
    </row>
    <row r="661" spans="1:10" ht="30" customHeight="1" x14ac:dyDescent="0.25">
      <c r="A661" s="119" t="s">
        <v>269</v>
      </c>
      <c r="B661" s="120" t="s">
        <v>4</v>
      </c>
      <c r="C661" s="119" t="s">
        <v>5</v>
      </c>
      <c r="D661" s="119" t="s">
        <v>6</v>
      </c>
      <c r="E661" s="191" t="s">
        <v>462</v>
      </c>
      <c r="F661" s="191"/>
      <c r="G661" s="121" t="s">
        <v>7</v>
      </c>
      <c r="H661" s="120" t="s">
        <v>8</v>
      </c>
      <c r="I661" s="120" t="s">
        <v>9</v>
      </c>
      <c r="J661" s="120" t="s">
        <v>10</v>
      </c>
    </row>
    <row r="662" spans="1:10" ht="25.5" customHeight="1" x14ac:dyDescent="0.25">
      <c r="A662" s="94" t="s">
        <v>463</v>
      </c>
      <c r="B662" s="95" t="s">
        <v>234</v>
      </c>
      <c r="C662" s="94" t="s">
        <v>30</v>
      </c>
      <c r="D662" s="94" t="s">
        <v>235</v>
      </c>
      <c r="E662" s="186" t="s">
        <v>890</v>
      </c>
      <c r="F662" s="186"/>
      <c r="G662" s="96" t="s">
        <v>154</v>
      </c>
      <c r="H662" s="97">
        <v>1</v>
      </c>
      <c r="I662" s="98">
        <v>111.12</v>
      </c>
      <c r="J662" s="98">
        <v>111.12</v>
      </c>
    </row>
    <row r="663" spans="1:10" s="108" customFormat="1" ht="25.5" customHeight="1" x14ac:dyDescent="0.25">
      <c r="A663" s="99" t="s">
        <v>465</v>
      </c>
      <c r="B663" s="100" t="s">
        <v>881</v>
      </c>
      <c r="C663" s="99" t="s">
        <v>18</v>
      </c>
      <c r="D663" s="99" t="s">
        <v>882</v>
      </c>
      <c r="E663" s="187" t="s">
        <v>464</v>
      </c>
      <c r="F663" s="187"/>
      <c r="G663" s="101" t="s">
        <v>20</v>
      </c>
      <c r="H663" s="102">
        <v>0.75</v>
      </c>
      <c r="I663" s="103">
        <v>17.13</v>
      </c>
      <c r="J663" s="103">
        <v>12.84</v>
      </c>
    </row>
    <row r="664" spans="1:10" s="108" customFormat="1" ht="25.5" customHeight="1" x14ac:dyDescent="0.25">
      <c r="A664" s="99" t="s">
        <v>465</v>
      </c>
      <c r="B664" s="100" t="s">
        <v>520</v>
      </c>
      <c r="C664" s="99" t="s">
        <v>18</v>
      </c>
      <c r="D664" s="99" t="s">
        <v>521</v>
      </c>
      <c r="E664" s="187" t="s">
        <v>464</v>
      </c>
      <c r="F664" s="187"/>
      <c r="G664" s="101" t="s">
        <v>20</v>
      </c>
      <c r="H664" s="102">
        <v>0.75</v>
      </c>
      <c r="I664" s="103">
        <v>22.03</v>
      </c>
      <c r="J664" s="103">
        <v>16.52</v>
      </c>
    </row>
    <row r="665" spans="1:10" s="108" customFormat="1" ht="25.5" customHeight="1" x14ac:dyDescent="0.25">
      <c r="A665" s="99" t="s">
        <v>468</v>
      </c>
      <c r="B665" s="100" t="s">
        <v>903</v>
      </c>
      <c r="C665" s="99" t="s">
        <v>18</v>
      </c>
      <c r="D665" s="99" t="s">
        <v>904</v>
      </c>
      <c r="E665" s="187" t="s">
        <v>491</v>
      </c>
      <c r="F665" s="187"/>
      <c r="G665" s="101" t="s">
        <v>93</v>
      </c>
      <c r="H665" s="102">
        <v>33</v>
      </c>
      <c r="I665" s="103">
        <v>2.21</v>
      </c>
      <c r="J665" s="103">
        <v>72.930000000000007</v>
      </c>
    </row>
    <row r="666" spans="1:10" s="108" customFormat="1" ht="25.5" customHeight="1" x14ac:dyDescent="0.25">
      <c r="A666" s="99" t="s">
        <v>468</v>
      </c>
      <c r="B666" s="100" t="s">
        <v>905</v>
      </c>
      <c r="C666" s="99" t="s">
        <v>18</v>
      </c>
      <c r="D666" s="99" t="s">
        <v>906</v>
      </c>
      <c r="E666" s="187" t="s">
        <v>491</v>
      </c>
      <c r="F666" s="187"/>
      <c r="G666" s="101" t="s">
        <v>42</v>
      </c>
      <c r="H666" s="102">
        <v>1</v>
      </c>
      <c r="I666" s="103">
        <v>8.58</v>
      </c>
      <c r="J666" s="103">
        <v>8.58</v>
      </c>
    </row>
    <row r="667" spans="1:10" s="108" customFormat="1" ht="15.75" customHeight="1" x14ac:dyDescent="0.25">
      <c r="A667" s="99" t="s">
        <v>468</v>
      </c>
      <c r="B667" s="100" t="s">
        <v>885</v>
      </c>
      <c r="C667" s="99" t="s">
        <v>18</v>
      </c>
      <c r="D667" s="99" t="s">
        <v>886</v>
      </c>
      <c r="E667" s="187" t="s">
        <v>491</v>
      </c>
      <c r="F667" s="187"/>
      <c r="G667" s="101" t="s">
        <v>42</v>
      </c>
      <c r="H667" s="102">
        <v>0.1</v>
      </c>
      <c r="I667" s="103">
        <v>2.57</v>
      </c>
      <c r="J667" s="103">
        <v>0.25</v>
      </c>
    </row>
    <row r="668" spans="1:10" x14ac:dyDescent="0.25">
      <c r="A668" s="104"/>
      <c r="B668" s="104"/>
      <c r="C668" s="104"/>
      <c r="D668" s="104"/>
      <c r="E668" s="104"/>
      <c r="F668" s="104"/>
      <c r="G668" s="104"/>
      <c r="H668" s="104"/>
      <c r="I668" s="104"/>
      <c r="J668" s="104"/>
    </row>
    <row r="669" spans="1:10" ht="25.5" customHeight="1" x14ac:dyDescent="0.25">
      <c r="A669" s="119" t="s">
        <v>444</v>
      </c>
      <c r="B669" s="120" t="s">
        <v>4</v>
      </c>
      <c r="C669" s="119" t="s">
        <v>5</v>
      </c>
      <c r="D669" s="119" t="s">
        <v>6</v>
      </c>
      <c r="E669" s="191" t="s">
        <v>462</v>
      </c>
      <c r="F669" s="191"/>
      <c r="G669" s="121" t="s">
        <v>7</v>
      </c>
      <c r="H669" s="120" t="s">
        <v>8</v>
      </c>
      <c r="I669" s="120" t="s">
        <v>9</v>
      </c>
      <c r="J669" s="120" t="s">
        <v>10</v>
      </c>
    </row>
    <row r="670" spans="1:10" ht="25.5" customHeight="1" x14ac:dyDescent="0.25">
      <c r="A670" s="94" t="s">
        <v>463</v>
      </c>
      <c r="B670" s="95" t="s">
        <v>277</v>
      </c>
      <c r="C670" s="94" t="s">
        <v>30</v>
      </c>
      <c r="D670" s="94" t="s">
        <v>278</v>
      </c>
      <c r="E670" s="186" t="s">
        <v>890</v>
      </c>
      <c r="F670" s="186"/>
      <c r="G670" s="96" t="s">
        <v>154</v>
      </c>
      <c r="H670" s="97">
        <v>1</v>
      </c>
      <c r="I670" s="98">
        <v>70.2</v>
      </c>
      <c r="J670" s="98">
        <v>70.2</v>
      </c>
    </row>
    <row r="671" spans="1:10" s="108" customFormat="1" ht="25.5" customHeight="1" x14ac:dyDescent="0.25">
      <c r="A671" s="99" t="s">
        <v>465</v>
      </c>
      <c r="B671" s="100" t="s">
        <v>881</v>
      </c>
      <c r="C671" s="99" t="s">
        <v>18</v>
      </c>
      <c r="D671" s="99" t="s">
        <v>882</v>
      </c>
      <c r="E671" s="187" t="s">
        <v>464</v>
      </c>
      <c r="F671" s="187"/>
      <c r="G671" s="101" t="s">
        <v>20</v>
      </c>
      <c r="H671" s="102">
        <v>0.75</v>
      </c>
      <c r="I671" s="103">
        <v>17.13</v>
      </c>
      <c r="J671" s="103">
        <v>12.84</v>
      </c>
    </row>
    <row r="672" spans="1:10" s="108" customFormat="1" ht="25.5" customHeight="1" x14ac:dyDescent="0.25">
      <c r="A672" s="99" t="s">
        <v>465</v>
      </c>
      <c r="B672" s="100" t="s">
        <v>520</v>
      </c>
      <c r="C672" s="99" t="s">
        <v>18</v>
      </c>
      <c r="D672" s="99" t="s">
        <v>521</v>
      </c>
      <c r="E672" s="187" t="s">
        <v>464</v>
      </c>
      <c r="F672" s="187"/>
      <c r="G672" s="101" t="s">
        <v>20</v>
      </c>
      <c r="H672" s="102">
        <v>0.75</v>
      </c>
      <c r="I672" s="103">
        <v>22.03</v>
      </c>
      <c r="J672" s="103">
        <v>16.52</v>
      </c>
    </row>
    <row r="673" spans="1:10" s="108" customFormat="1" ht="25.5" customHeight="1" x14ac:dyDescent="0.25">
      <c r="A673" s="99" t="s">
        <v>468</v>
      </c>
      <c r="B673" s="100" t="s">
        <v>995</v>
      </c>
      <c r="C673" s="99" t="s">
        <v>18</v>
      </c>
      <c r="D673" s="99" t="s">
        <v>996</v>
      </c>
      <c r="E673" s="187" t="s">
        <v>491</v>
      </c>
      <c r="F673" s="187"/>
      <c r="G673" s="101" t="s">
        <v>93</v>
      </c>
      <c r="H673" s="102">
        <v>33</v>
      </c>
      <c r="I673" s="103">
        <v>1.23</v>
      </c>
      <c r="J673" s="103">
        <v>40.590000000000003</v>
      </c>
    </row>
    <row r="674" spans="1:10" s="108" customFormat="1" ht="15.75" customHeight="1" x14ac:dyDescent="0.25">
      <c r="A674" s="99" t="s">
        <v>468</v>
      </c>
      <c r="B674" s="100" t="s">
        <v>885</v>
      </c>
      <c r="C674" s="99" t="s">
        <v>18</v>
      </c>
      <c r="D674" s="99" t="s">
        <v>886</v>
      </c>
      <c r="E674" s="187" t="s">
        <v>491</v>
      </c>
      <c r="F674" s="187"/>
      <c r="G674" s="101" t="s">
        <v>42</v>
      </c>
      <c r="H674" s="102">
        <v>0.1</v>
      </c>
      <c r="I674" s="103">
        <v>2.57</v>
      </c>
      <c r="J674" s="103">
        <v>0.25</v>
      </c>
    </row>
    <row r="675" spans="1:10" s="108" customFormat="1" ht="15.75" customHeight="1" x14ac:dyDescent="0.25">
      <c r="A675" s="104"/>
      <c r="B675" s="104"/>
      <c r="C675" s="104"/>
      <c r="D675" s="104"/>
      <c r="E675" s="104"/>
      <c r="F675" s="104"/>
      <c r="G675" s="104"/>
      <c r="H675" s="104"/>
      <c r="I675" s="104"/>
      <c r="J675" s="104"/>
    </row>
    <row r="676" spans="1:10" ht="25.5" customHeight="1" x14ac:dyDescent="0.25">
      <c r="A676" s="119" t="s">
        <v>445</v>
      </c>
      <c r="B676" s="120" t="s">
        <v>4</v>
      </c>
      <c r="C676" s="119" t="s">
        <v>5</v>
      </c>
      <c r="D676" s="119" t="s">
        <v>6</v>
      </c>
      <c r="E676" s="191" t="s">
        <v>462</v>
      </c>
      <c r="F676" s="191"/>
      <c r="G676" s="121" t="s">
        <v>7</v>
      </c>
      <c r="H676" s="120" t="s">
        <v>8</v>
      </c>
      <c r="I676" s="120" t="s">
        <v>9</v>
      </c>
      <c r="J676" s="120" t="s">
        <v>10</v>
      </c>
    </row>
    <row r="677" spans="1:10" ht="25.5" customHeight="1" x14ac:dyDescent="0.25">
      <c r="A677" s="94" t="s">
        <v>463</v>
      </c>
      <c r="B677" s="95" t="s">
        <v>280</v>
      </c>
      <c r="C677" s="94" t="s">
        <v>30</v>
      </c>
      <c r="D677" s="94" t="s">
        <v>281</v>
      </c>
      <c r="E677" s="186" t="s">
        <v>741</v>
      </c>
      <c r="F677" s="186"/>
      <c r="G677" s="96" t="s">
        <v>154</v>
      </c>
      <c r="H677" s="97">
        <v>1</v>
      </c>
      <c r="I677" s="98">
        <v>12.01</v>
      </c>
      <c r="J677" s="98">
        <v>12.01</v>
      </c>
    </row>
    <row r="678" spans="1:10" s="108" customFormat="1" ht="25.5" customHeight="1" x14ac:dyDescent="0.25">
      <c r="A678" s="99" t="s">
        <v>465</v>
      </c>
      <c r="B678" s="100" t="s">
        <v>881</v>
      </c>
      <c r="C678" s="99" t="s">
        <v>18</v>
      </c>
      <c r="D678" s="99" t="s">
        <v>882</v>
      </c>
      <c r="E678" s="187" t="s">
        <v>464</v>
      </c>
      <c r="F678" s="187"/>
      <c r="G678" s="101" t="s">
        <v>20</v>
      </c>
      <c r="H678" s="102">
        <v>0.16</v>
      </c>
      <c r="I678" s="103">
        <v>17.13</v>
      </c>
      <c r="J678" s="103">
        <v>2.74</v>
      </c>
    </row>
    <row r="679" spans="1:10" s="108" customFormat="1" ht="25.5" customHeight="1" x14ac:dyDescent="0.25">
      <c r="A679" s="99" t="s">
        <v>465</v>
      </c>
      <c r="B679" s="100" t="s">
        <v>520</v>
      </c>
      <c r="C679" s="99" t="s">
        <v>18</v>
      </c>
      <c r="D679" s="99" t="s">
        <v>521</v>
      </c>
      <c r="E679" s="187" t="s">
        <v>464</v>
      </c>
      <c r="F679" s="187"/>
      <c r="G679" s="101" t="s">
        <v>20</v>
      </c>
      <c r="H679" s="102">
        <v>0.16</v>
      </c>
      <c r="I679" s="103">
        <v>22.03</v>
      </c>
      <c r="J679" s="103">
        <v>3.52</v>
      </c>
    </row>
    <row r="680" spans="1:10" s="108" customFormat="1" ht="25.5" customHeight="1" x14ac:dyDescent="0.25">
      <c r="A680" s="99" t="s">
        <v>468</v>
      </c>
      <c r="B680" s="100" t="s">
        <v>997</v>
      </c>
      <c r="C680" s="99" t="s">
        <v>30</v>
      </c>
      <c r="D680" s="99" t="s">
        <v>998</v>
      </c>
      <c r="E680" s="187" t="s">
        <v>474</v>
      </c>
      <c r="F680" s="187"/>
      <c r="G680" s="101" t="s">
        <v>154</v>
      </c>
      <c r="H680" s="102">
        <v>1</v>
      </c>
      <c r="I680" s="103">
        <v>5.7</v>
      </c>
      <c r="J680" s="103">
        <v>5.7</v>
      </c>
    </row>
    <row r="681" spans="1:10" s="108" customFormat="1" ht="15.75" customHeight="1" x14ac:dyDescent="0.25">
      <c r="A681" s="99" t="s">
        <v>468</v>
      </c>
      <c r="B681" s="100" t="s">
        <v>885</v>
      </c>
      <c r="C681" s="99" t="s">
        <v>18</v>
      </c>
      <c r="D681" s="99" t="s">
        <v>886</v>
      </c>
      <c r="E681" s="187" t="s">
        <v>491</v>
      </c>
      <c r="F681" s="187"/>
      <c r="G681" s="101" t="s">
        <v>42</v>
      </c>
      <c r="H681" s="102">
        <v>0.02</v>
      </c>
      <c r="I681" s="103">
        <v>2.57</v>
      </c>
      <c r="J681" s="103">
        <v>0.05</v>
      </c>
    </row>
    <row r="682" spans="1:10" s="108" customFormat="1" ht="15.75" customHeight="1" x14ac:dyDescent="0.25">
      <c r="A682" s="104"/>
      <c r="B682" s="104"/>
      <c r="C682" s="104"/>
      <c r="D682" s="104"/>
      <c r="E682" s="104"/>
      <c r="F682" s="104"/>
      <c r="G682" s="104"/>
      <c r="H682" s="104"/>
      <c r="I682" s="104"/>
      <c r="J682" s="104"/>
    </row>
    <row r="683" spans="1:10" ht="25.5" customHeight="1" x14ac:dyDescent="0.25">
      <c r="A683" s="119" t="s">
        <v>272</v>
      </c>
      <c r="B683" s="120" t="s">
        <v>4</v>
      </c>
      <c r="C683" s="119" t="s">
        <v>5</v>
      </c>
      <c r="D683" s="119" t="s">
        <v>6</v>
      </c>
      <c r="E683" s="191" t="s">
        <v>462</v>
      </c>
      <c r="F683" s="191"/>
      <c r="G683" s="121" t="s">
        <v>7</v>
      </c>
      <c r="H683" s="120" t="s">
        <v>8</v>
      </c>
      <c r="I683" s="120" t="s">
        <v>9</v>
      </c>
      <c r="J683" s="120" t="s">
        <v>10</v>
      </c>
    </row>
    <row r="684" spans="1:10" ht="25.5" customHeight="1" x14ac:dyDescent="0.25">
      <c r="A684" s="94" t="s">
        <v>463</v>
      </c>
      <c r="B684" s="95" t="s">
        <v>283</v>
      </c>
      <c r="C684" s="94" t="s">
        <v>18</v>
      </c>
      <c r="D684" s="94" t="s">
        <v>284</v>
      </c>
      <c r="E684" s="186" t="s">
        <v>890</v>
      </c>
      <c r="F684" s="186"/>
      <c r="G684" s="96" t="s">
        <v>93</v>
      </c>
      <c r="H684" s="97">
        <v>1</v>
      </c>
      <c r="I684" s="98">
        <v>9.8699999999999992</v>
      </c>
      <c r="J684" s="98">
        <v>9.8699999999999992</v>
      </c>
    </row>
    <row r="685" spans="1:10" s="108" customFormat="1" ht="25.5" customHeight="1" x14ac:dyDescent="0.25">
      <c r="A685" s="99" t="s">
        <v>465</v>
      </c>
      <c r="B685" s="100" t="s">
        <v>881</v>
      </c>
      <c r="C685" s="99" t="s">
        <v>18</v>
      </c>
      <c r="D685" s="99" t="s">
        <v>882</v>
      </c>
      <c r="E685" s="187" t="s">
        <v>464</v>
      </c>
      <c r="F685" s="187"/>
      <c r="G685" s="101" t="s">
        <v>20</v>
      </c>
      <c r="H685" s="102">
        <v>7.6999999999999999E-2</v>
      </c>
      <c r="I685" s="103">
        <v>17.13</v>
      </c>
      <c r="J685" s="103">
        <v>1.31</v>
      </c>
    </row>
    <row r="686" spans="1:10" s="108" customFormat="1" ht="25.5" customHeight="1" x14ac:dyDescent="0.25">
      <c r="A686" s="99" t="s">
        <v>465</v>
      </c>
      <c r="B686" s="100" t="s">
        <v>520</v>
      </c>
      <c r="C686" s="99" t="s">
        <v>18</v>
      </c>
      <c r="D686" s="99" t="s">
        <v>521</v>
      </c>
      <c r="E686" s="187" t="s">
        <v>464</v>
      </c>
      <c r="F686" s="187"/>
      <c r="G686" s="101" t="s">
        <v>20</v>
      </c>
      <c r="H686" s="102">
        <v>7.6999999999999999E-2</v>
      </c>
      <c r="I686" s="103">
        <v>22.03</v>
      </c>
      <c r="J686" s="103">
        <v>1.69</v>
      </c>
    </row>
    <row r="687" spans="1:10" s="108" customFormat="1" ht="38.25" customHeight="1" x14ac:dyDescent="0.25">
      <c r="A687" s="99" t="s">
        <v>468</v>
      </c>
      <c r="B687" s="100" t="s">
        <v>999</v>
      </c>
      <c r="C687" s="99" t="s">
        <v>18</v>
      </c>
      <c r="D687" s="99" t="s">
        <v>1000</v>
      </c>
      <c r="E687" s="187" t="s">
        <v>491</v>
      </c>
      <c r="F687" s="187"/>
      <c r="G687" s="101" t="s">
        <v>93</v>
      </c>
      <c r="H687" s="102">
        <v>1.19</v>
      </c>
      <c r="I687" s="103">
        <v>5.76</v>
      </c>
      <c r="J687" s="103">
        <v>6.85</v>
      </c>
    </row>
    <row r="688" spans="1:10" s="108" customFormat="1" ht="38.25" customHeight="1" x14ac:dyDescent="0.25">
      <c r="A688" s="99" t="s">
        <v>468</v>
      </c>
      <c r="B688" s="100" t="s">
        <v>885</v>
      </c>
      <c r="C688" s="99" t="s">
        <v>18</v>
      </c>
      <c r="D688" s="99" t="s">
        <v>886</v>
      </c>
      <c r="E688" s="187" t="s">
        <v>491</v>
      </c>
      <c r="F688" s="187"/>
      <c r="G688" s="101" t="s">
        <v>42</v>
      </c>
      <c r="H688" s="102">
        <v>8.9999999999999993E-3</v>
      </c>
      <c r="I688" s="103">
        <v>2.57</v>
      </c>
      <c r="J688" s="103">
        <v>0.02</v>
      </c>
    </row>
    <row r="689" spans="1:10" s="108" customFormat="1" ht="15.75" customHeight="1" x14ac:dyDescent="0.25">
      <c r="A689" s="104"/>
      <c r="B689" s="104"/>
      <c r="C689" s="104"/>
      <c r="D689" s="104"/>
      <c r="E689" s="104"/>
      <c r="F689" s="104"/>
      <c r="G689" s="104"/>
      <c r="H689" s="104"/>
      <c r="I689" s="104"/>
      <c r="J689" s="104"/>
    </row>
    <row r="690" spans="1:10" ht="25.5" customHeight="1" x14ac:dyDescent="0.25">
      <c r="A690" s="119" t="s">
        <v>275</v>
      </c>
      <c r="B690" s="120" t="s">
        <v>4</v>
      </c>
      <c r="C690" s="119" t="s">
        <v>5</v>
      </c>
      <c r="D690" s="119" t="s">
        <v>6</v>
      </c>
      <c r="E690" s="191" t="s">
        <v>462</v>
      </c>
      <c r="F690" s="191"/>
      <c r="G690" s="121" t="s">
        <v>7</v>
      </c>
      <c r="H690" s="120" t="s">
        <v>8</v>
      </c>
      <c r="I690" s="120" t="s">
        <v>9</v>
      </c>
      <c r="J690" s="120" t="s">
        <v>10</v>
      </c>
    </row>
    <row r="691" spans="1:10" ht="25.5" customHeight="1" x14ac:dyDescent="0.25">
      <c r="A691" s="94" t="s">
        <v>463</v>
      </c>
      <c r="B691" s="95" t="s">
        <v>286</v>
      </c>
      <c r="C691" s="94" t="s">
        <v>30</v>
      </c>
      <c r="D691" s="94" t="s">
        <v>287</v>
      </c>
      <c r="E691" s="186" t="s">
        <v>890</v>
      </c>
      <c r="F691" s="186"/>
      <c r="G691" s="96" t="s">
        <v>93</v>
      </c>
      <c r="H691" s="97">
        <v>1</v>
      </c>
      <c r="I691" s="98">
        <v>21.23</v>
      </c>
      <c r="J691" s="98">
        <v>21.23</v>
      </c>
    </row>
    <row r="692" spans="1:10" s="108" customFormat="1" ht="25.5" customHeight="1" x14ac:dyDescent="0.25">
      <c r="A692" s="99" t="s">
        <v>465</v>
      </c>
      <c r="B692" s="100" t="s">
        <v>881</v>
      </c>
      <c r="C692" s="99" t="s">
        <v>18</v>
      </c>
      <c r="D692" s="99" t="s">
        <v>882</v>
      </c>
      <c r="E692" s="187" t="s">
        <v>464</v>
      </c>
      <c r="F692" s="187"/>
      <c r="G692" s="101" t="s">
        <v>20</v>
      </c>
      <c r="H692" s="102">
        <v>0.3</v>
      </c>
      <c r="I692" s="103">
        <v>17.13</v>
      </c>
      <c r="J692" s="103">
        <v>5.13</v>
      </c>
    </row>
    <row r="693" spans="1:10" s="108" customFormat="1" ht="25.5" customHeight="1" x14ac:dyDescent="0.25">
      <c r="A693" s="99" t="s">
        <v>465</v>
      </c>
      <c r="B693" s="100" t="s">
        <v>520</v>
      </c>
      <c r="C693" s="99" t="s">
        <v>18</v>
      </c>
      <c r="D693" s="99" t="s">
        <v>521</v>
      </c>
      <c r="E693" s="187" t="s">
        <v>464</v>
      </c>
      <c r="F693" s="187"/>
      <c r="G693" s="101" t="s">
        <v>20</v>
      </c>
      <c r="H693" s="102">
        <v>0.3</v>
      </c>
      <c r="I693" s="103">
        <v>22.03</v>
      </c>
      <c r="J693" s="103">
        <v>6.6</v>
      </c>
    </row>
    <row r="694" spans="1:10" s="108" customFormat="1" ht="26.25" customHeight="1" x14ac:dyDescent="0.25">
      <c r="A694" s="99" t="s">
        <v>468</v>
      </c>
      <c r="B694" s="100" t="s">
        <v>1001</v>
      </c>
      <c r="C694" s="99" t="s">
        <v>30</v>
      </c>
      <c r="D694" s="99" t="s">
        <v>1002</v>
      </c>
      <c r="E694" s="187" t="s">
        <v>474</v>
      </c>
      <c r="F694" s="187"/>
      <c r="G694" s="101" t="s">
        <v>93</v>
      </c>
      <c r="H694" s="102">
        <v>1</v>
      </c>
      <c r="I694" s="103">
        <v>9.5</v>
      </c>
      <c r="J694" s="103">
        <v>9.5</v>
      </c>
    </row>
    <row r="695" spans="1:10" s="108" customFormat="1" ht="15.75" customHeight="1" x14ac:dyDescent="0.25">
      <c r="A695" s="104"/>
      <c r="B695" s="104"/>
      <c r="C695" s="104"/>
      <c r="D695" s="104"/>
      <c r="E695" s="104"/>
      <c r="F695" s="104"/>
      <c r="G695" s="104"/>
      <c r="H695" s="104"/>
      <c r="I695" s="104"/>
      <c r="J695" s="104"/>
    </row>
    <row r="696" spans="1:10" ht="25.5" customHeight="1" x14ac:dyDescent="0.25">
      <c r="A696" s="119" t="s">
        <v>276</v>
      </c>
      <c r="B696" s="120" t="s">
        <v>4</v>
      </c>
      <c r="C696" s="119" t="s">
        <v>5</v>
      </c>
      <c r="D696" s="119" t="s">
        <v>6</v>
      </c>
      <c r="E696" s="191" t="s">
        <v>462</v>
      </c>
      <c r="F696" s="191"/>
      <c r="G696" s="121" t="s">
        <v>7</v>
      </c>
      <c r="H696" s="120" t="s">
        <v>8</v>
      </c>
      <c r="I696" s="120" t="s">
        <v>9</v>
      </c>
      <c r="J696" s="120" t="s">
        <v>10</v>
      </c>
    </row>
    <row r="697" spans="1:10" ht="25.5" customHeight="1" x14ac:dyDescent="0.25">
      <c r="A697" s="94" t="s">
        <v>463</v>
      </c>
      <c r="B697" s="95" t="s">
        <v>289</v>
      </c>
      <c r="C697" s="94" t="s">
        <v>18</v>
      </c>
      <c r="D697" s="94" t="s">
        <v>290</v>
      </c>
      <c r="E697" s="186" t="s">
        <v>890</v>
      </c>
      <c r="F697" s="186"/>
      <c r="G697" s="96" t="s">
        <v>42</v>
      </c>
      <c r="H697" s="97">
        <v>1</v>
      </c>
      <c r="I697" s="98">
        <v>64.680000000000007</v>
      </c>
      <c r="J697" s="98">
        <v>64.680000000000007</v>
      </c>
    </row>
    <row r="698" spans="1:10" s="108" customFormat="1" ht="25.5" customHeight="1" x14ac:dyDescent="0.25">
      <c r="A698" s="99" t="s">
        <v>465</v>
      </c>
      <c r="B698" s="100" t="s">
        <v>881</v>
      </c>
      <c r="C698" s="99" t="s">
        <v>18</v>
      </c>
      <c r="D698" s="99" t="s">
        <v>882</v>
      </c>
      <c r="E698" s="187" t="s">
        <v>464</v>
      </c>
      <c r="F698" s="187"/>
      <c r="G698" s="101" t="s">
        <v>20</v>
      </c>
      <c r="H698" s="102">
        <v>0.27300000000000002</v>
      </c>
      <c r="I698" s="103">
        <v>17.13</v>
      </c>
      <c r="J698" s="103">
        <v>4.67</v>
      </c>
    </row>
    <row r="699" spans="1:10" s="108" customFormat="1" ht="25.5" customHeight="1" x14ac:dyDescent="0.25">
      <c r="A699" s="99" t="s">
        <v>465</v>
      </c>
      <c r="B699" s="100" t="s">
        <v>520</v>
      </c>
      <c r="C699" s="99" t="s">
        <v>18</v>
      </c>
      <c r="D699" s="99" t="s">
        <v>521</v>
      </c>
      <c r="E699" s="187" t="s">
        <v>464</v>
      </c>
      <c r="F699" s="187"/>
      <c r="G699" s="101" t="s">
        <v>20</v>
      </c>
      <c r="H699" s="102">
        <v>0.27300000000000002</v>
      </c>
      <c r="I699" s="103">
        <v>22.03</v>
      </c>
      <c r="J699" s="103">
        <v>6.01</v>
      </c>
    </row>
    <row r="700" spans="1:10" s="108" customFormat="1" ht="15" customHeight="1" x14ac:dyDescent="0.25">
      <c r="A700" s="99" t="s">
        <v>468</v>
      </c>
      <c r="B700" s="100" t="s">
        <v>1003</v>
      </c>
      <c r="C700" s="99" t="s">
        <v>18</v>
      </c>
      <c r="D700" s="99" t="s">
        <v>1004</v>
      </c>
      <c r="E700" s="187" t="s">
        <v>491</v>
      </c>
      <c r="F700" s="187"/>
      <c r="G700" s="101" t="s">
        <v>42</v>
      </c>
      <c r="H700" s="102">
        <v>1</v>
      </c>
      <c r="I700" s="103">
        <v>52.05</v>
      </c>
      <c r="J700" s="103">
        <v>52.05</v>
      </c>
    </row>
    <row r="701" spans="1:10" s="108" customFormat="1" ht="25.5" customHeight="1" x14ac:dyDescent="0.25">
      <c r="A701" s="99" t="s">
        <v>468</v>
      </c>
      <c r="B701" s="100" t="s">
        <v>1005</v>
      </c>
      <c r="C701" s="99" t="s">
        <v>18</v>
      </c>
      <c r="D701" s="99" t="s">
        <v>1006</v>
      </c>
      <c r="E701" s="187" t="s">
        <v>491</v>
      </c>
      <c r="F701" s="187"/>
      <c r="G701" s="101" t="s">
        <v>42</v>
      </c>
      <c r="H701" s="102">
        <v>3</v>
      </c>
      <c r="I701" s="103">
        <v>0.65</v>
      </c>
      <c r="J701" s="103">
        <v>1.95</v>
      </c>
    </row>
    <row r="702" spans="1:10" s="108" customFormat="1" ht="15.75" customHeight="1" x14ac:dyDescent="0.25">
      <c r="A702" s="104"/>
      <c r="B702" s="104"/>
      <c r="C702" s="104"/>
      <c r="D702" s="104"/>
      <c r="E702" s="104"/>
      <c r="F702" s="104"/>
      <c r="G702" s="104"/>
      <c r="H702" s="104"/>
      <c r="I702" s="104"/>
      <c r="J702" s="104"/>
    </row>
    <row r="703" spans="1:10" ht="30" customHeight="1" x14ac:dyDescent="0.25">
      <c r="A703" s="119" t="s">
        <v>279</v>
      </c>
      <c r="B703" s="120" t="s">
        <v>4</v>
      </c>
      <c r="C703" s="119" t="s">
        <v>5</v>
      </c>
      <c r="D703" s="119" t="s">
        <v>6</v>
      </c>
      <c r="E703" s="191" t="s">
        <v>462</v>
      </c>
      <c r="F703" s="191"/>
      <c r="G703" s="121" t="s">
        <v>7</v>
      </c>
      <c r="H703" s="120" t="s">
        <v>8</v>
      </c>
      <c r="I703" s="120" t="s">
        <v>9</v>
      </c>
      <c r="J703" s="120" t="s">
        <v>10</v>
      </c>
    </row>
    <row r="704" spans="1:10" ht="25.5" customHeight="1" x14ac:dyDescent="0.25">
      <c r="A704" s="94" t="s">
        <v>463</v>
      </c>
      <c r="B704" s="95" t="s">
        <v>292</v>
      </c>
      <c r="C704" s="94" t="s">
        <v>18</v>
      </c>
      <c r="D704" s="94" t="s">
        <v>293</v>
      </c>
      <c r="E704" s="186" t="s">
        <v>890</v>
      </c>
      <c r="F704" s="186"/>
      <c r="G704" s="96" t="s">
        <v>42</v>
      </c>
      <c r="H704" s="97">
        <v>1</v>
      </c>
      <c r="I704" s="98">
        <v>48.76</v>
      </c>
      <c r="J704" s="98">
        <v>48.76</v>
      </c>
    </row>
    <row r="705" spans="1:10" s="108" customFormat="1" ht="25.5" customHeight="1" x14ac:dyDescent="0.25">
      <c r="A705" s="99" t="s">
        <v>465</v>
      </c>
      <c r="B705" s="100" t="s">
        <v>881</v>
      </c>
      <c r="C705" s="99" t="s">
        <v>18</v>
      </c>
      <c r="D705" s="99" t="s">
        <v>882</v>
      </c>
      <c r="E705" s="187" t="s">
        <v>464</v>
      </c>
      <c r="F705" s="187"/>
      <c r="G705" s="101" t="s">
        <v>20</v>
      </c>
      <c r="H705" s="102">
        <v>0.13300000000000001</v>
      </c>
      <c r="I705" s="103">
        <v>17.13</v>
      </c>
      <c r="J705" s="103">
        <v>2.27</v>
      </c>
    </row>
    <row r="706" spans="1:10" s="108" customFormat="1" ht="25.5" customHeight="1" x14ac:dyDescent="0.25">
      <c r="A706" s="99" t="s">
        <v>465</v>
      </c>
      <c r="B706" s="100" t="s">
        <v>520</v>
      </c>
      <c r="C706" s="99" t="s">
        <v>18</v>
      </c>
      <c r="D706" s="99" t="s">
        <v>521</v>
      </c>
      <c r="E706" s="187" t="s">
        <v>464</v>
      </c>
      <c r="F706" s="187"/>
      <c r="G706" s="101" t="s">
        <v>20</v>
      </c>
      <c r="H706" s="102">
        <v>0.13300000000000001</v>
      </c>
      <c r="I706" s="103">
        <v>22.03</v>
      </c>
      <c r="J706" s="103">
        <v>2.92</v>
      </c>
    </row>
    <row r="707" spans="1:10" s="108" customFormat="1" ht="26.25" customHeight="1" x14ac:dyDescent="0.25">
      <c r="A707" s="99" t="s">
        <v>468</v>
      </c>
      <c r="B707" s="100" t="s">
        <v>975</v>
      </c>
      <c r="C707" s="99" t="s">
        <v>18</v>
      </c>
      <c r="D707" s="99" t="s">
        <v>976</v>
      </c>
      <c r="E707" s="187" t="s">
        <v>491</v>
      </c>
      <c r="F707" s="187"/>
      <c r="G707" s="101" t="s">
        <v>42</v>
      </c>
      <c r="H707" s="102">
        <v>1</v>
      </c>
      <c r="I707" s="103">
        <v>42.49</v>
      </c>
      <c r="J707" s="103">
        <v>42.49</v>
      </c>
    </row>
    <row r="708" spans="1:10" s="108" customFormat="1" ht="26.25" customHeight="1" x14ac:dyDescent="0.25">
      <c r="A708" s="99" t="s">
        <v>468</v>
      </c>
      <c r="B708" s="100" t="s">
        <v>977</v>
      </c>
      <c r="C708" s="99" t="s">
        <v>18</v>
      </c>
      <c r="D708" s="99" t="s">
        <v>978</v>
      </c>
      <c r="E708" s="187" t="s">
        <v>491</v>
      </c>
      <c r="F708" s="187"/>
      <c r="G708" s="101" t="s">
        <v>42</v>
      </c>
      <c r="H708" s="102">
        <v>2</v>
      </c>
      <c r="I708" s="103">
        <v>0.54</v>
      </c>
      <c r="J708" s="103">
        <v>1.08</v>
      </c>
    </row>
    <row r="709" spans="1:10" s="108" customFormat="1" ht="15.75" customHeight="1" x14ac:dyDescent="0.25">
      <c r="A709" s="104"/>
      <c r="B709" s="104"/>
      <c r="C709" s="104"/>
      <c r="D709" s="104"/>
      <c r="E709" s="104"/>
      <c r="F709" s="104"/>
      <c r="G709" s="104"/>
      <c r="H709" s="104"/>
      <c r="I709" s="104"/>
      <c r="J709" s="104"/>
    </row>
    <row r="710" spans="1:10" ht="25.5" customHeight="1" x14ac:dyDescent="0.25">
      <c r="A710" s="119" t="s">
        <v>446</v>
      </c>
      <c r="B710" s="120" t="s">
        <v>4</v>
      </c>
      <c r="C710" s="119" t="s">
        <v>5</v>
      </c>
      <c r="D710" s="119" t="s">
        <v>6</v>
      </c>
      <c r="E710" s="191" t="s">
        <v>462</v>
      </c>
      <c r="F710" s="191"/>
      <c r="G710" s="121" t="s">
        <v>7</v>
      </c>
      <c r="H710" s="120" t="s">
        <v>8</v>
      </c>
      <c r="I710" s="120" t="s">
        <v>9</v>
      </c>
      <c r="J710" s="120" t="s">
        <v>10</v>
      </c>
    </row>
    <row r="711" spans="1:10" ht="26.25" customHeight="1" x14ac:dyDescent="0.25">
      <c r="A711" s="94" t="s">
        <v>463</v>
      </c>
      <c r="B711" s="95" t="s">
        <v>295</v>
      </c>
      <c r="C711" s="94" t="s">
        <v>18</v>
      </c>
      <c r="D711" s="94" t="s">
        <v>296</v>
      </c>
      <c r="E711" s="186" t="s">
        <v>890</v>
      </c>
      <c r="F711" s="186"/>
      <c r="G711" s="96" t="s">
        <v>42</v>
      </c>
      <c r="H711" s="97">
        <v>1</v>
      </c>
      <c r="I711" s="98">
        <v>9.69</v>
      </c>
      <c r="J711" s="98">
        <v>9.69</v>
      </c>
    </row>
    <row r="712" spans="1:10" s="108" customFormat="1" ht="25.5" customHeight="1" x14ac:dyDescent="0.25">
      <c r="A712" s="99" t="s">
        <v>465</v>
      </c>
      <c r="B712" s="100" t="s">
        <v>881</v>
      </c>
      <c r="C712" s="99" t="s">
        <v>18</v>
      </c>
      <c r="D712" s="99" t="s">
        <v>882</v>
      </c>
      <c r="E712" s="187" t="s">
        <v>464</v>
      </c>
      <c r="F712" s="187"/>
      <c r="G712" s="101" t="s">
        <v>20</v>
      </c>
      <c r="H712" s="102">
        <v>4.8000000000000001E-2</v>
      </c>
      <c r="I712" s="103">
        <v>17.13</v>
      </c>
      <c r="J712" s="103">
        <v>0.82</v>
      </c>
    </row>
    <row r="713" spans="1:10" s="108" customFormat="1" ht="25.5" customHeight="1" x14ac:dyDescent="0.25">
      <c r="A713" s="99" t="s">
        <v>465</v>
      </c>
      <c r="B713" s="100" t="s">
        <v>520</v>
      </c>
      <c r="C713" s="99" t="s">
        <v>18</v>
      </c>
      <c r="D713" s="99" t="s">
        <v>521</v>
      </c>
      <c r="E713" s="187" t="s">
        <v>464</v>
      </c>
      <c r="F713" s="187"/>
      <c r="G713" s="101" t="s">
        <v>20</v>
      </c>
      <c r="H713" s="102">
        <v>4.8000000000000001E-2</v>
      </c>
      <c r="I713" s="103">
        <v>22.03</v>
      </c>
      <c r="J713" s="103">
        <v>1.05</v>
      </c>
    </row>
    <row r="714" spans="1:10" s="108" customFormat="1" ht="15" customHeight="1" x14ac:dyDescent="0.25">
      <c r="A714" s="99" t="s">
        <v>468</v>
      </c>
      <c r="B714" s="100" t="s">
        <v>979</v>
      </c>
      <c r="C714" s="99" t="s">
        <v>18</v>
      </c>
      <c r="D714" s="99" t="s">
        <v>980</v>
      </c>
      <c r="E714" s="187" t="s">
        <v>491</v>
      </c>
      <c r="F714" s="187"/>
      <c r="G714" s="101" t="s">
        <v>42</v>
      </c>
      <c r="H714" s="102">
        <v>1</v>
      </c>
      <c r="I714" s="103">
        <v>7.41</v>
      </c>
      <c r="J714" s="103">
        <v>7.41</v>
      </c>
    </row>
    <row r="715" spans="1:10" s="108" customFormat="1" ht="15" customHeight="1" x14ac:dyDescent="0.25">
      <c r="A715" s="99" t="s">
        <v>468</v>
      </c>
      <c r="B715" s="100" t="s">
        <v>1007</v>
      </c>
      <c r="C715" s="99" t="s">
        <v>18</v>
      </c>
      <c r="D715" s="99" t="s">
        <v>1008</v>
      </c>
      <c r="E715" s="187" t="s">
        <v>491</v>
      </c>
      <c r="F715" s="187"/>
      <c r="G715" s="101" t="s">
        <v>42</v>
      </c>
      <c r="H715" s="102">
        <v>1</v>
      </c>
      <c r="I715" s="103">
        <v>0.41</v>
      </c>
      <c r="J715" s="103">
        <v>0.41</v>
      </c>
    </row>
    <row r="716" spans="1:10" s="108" customFormat="1" ht="15.75" customHeight="1" x14ac:dyDescent="0.25">
      <c r="A716" s="104"/>
      <c r="B716" s="104"/>
      <c r="C716" s="104"/>
      <c r="D716" s="104"/>
      <c r="E716" s="104"/>
      <c r="F716" s="104"/>
      <c r="G716" s="104"/>
      <c r="H716" s="104"/>
      <c r="I716" s="104"/>
      <c r="J716" s="104"/>
    </row>
    <row r="717" spans="1:10" ht="25.5" customHeight="1" x14ac:dyDescent="0.25">
      <c r="A717" s="119" t="s">
        <v>447</v>
      </c>
      <c r="B717" s="120" t="s">
        <v>4</v>
      </c>
      <c r="C717" s="119" t="s">
        <v>5</v>
      </c>
      <c r="D717" s="119" t="s">
        <v>6</v>
      </c>
      <c r="E717" s="191" t="s">
        <v>462</v>
      </c>
      <c r="F717" s="191"/>
      <c r="G717" s="121" t="s">
        <v>7</v>
      </c>
      <c r="H717" s="120" t="s">
        <v>8</v>
      </c>
      <c r="I717" s="120" t="s">
        <v>9</v>
      </c>
      <c r="J717" s="120" t="s">
        <v>10</v>
      </c>
    </row>
    <row r="718" spans="1:10" ht="38.25" customHeight="1" x14ac:dyDescent="0.25">
      <c r="A718" s="94" t="s">
        <v>463</v>
      </c>
      <c r="B718" s="95" t="s">
        <v>298</v>
      </c>
      <c r="C718" s="94" t="s">
        <v>18</v>
      </c>
      <c r="D718" s="94" t="s">
        <v>299</v>
      </c>
      <c r="E718" s="186" t="s">
        <v>890</v>
      </c>
      <c r="F718" s="186"/>
      <c r="G718" s="96" t="s">
        <v>93</v>
      </c>
      <c r="H718" s="97">
        <v>1</v>
      </c>
      <c r="I718" s="98">
        <v>37.68</v>
      </c>
      <c r="J718" s="98">
        <v>37.68</v>
      </c>
    </row>
    <row r="719" spans="1:10" s="108" customFormat="1" ht="38.25" customHeight="1" x14ac:dyDescent="0.25">
      <c r="A719" s="99" t="s">
        <v>465</v>
      </c>
      <c r="B719" s="100" t="s">
        <v>1009</v>
      </c>
      <c r="C719" s="99" t="s">
        <v>18</v>
      </c>
      <c r="D719" s="99" t="s">
        <v>1010</v>
      </c>
      <c r="E719" s="187" t="s">
        <v>890</v>
      </c>
      <c r="F719" s="187"/>
      <c r="G719" s="101" t="s">
        <v>42</v>
      </c>
      <c r="H719" s="102">
        <v>0.33329999999999999</v>
      </c>
      <c r="I719" s="103">
        <v>13.86</v>
      </c>
      <c r="J719" s="103">
        <v>4.6100000000000003</v>
      </c>
    </row>
    <row r="720" spans="1:10" s="108" customFormat="1" ht="51" customHeight="1" x14ac:dyDescent="0.25">
      <c r="A720" s="99" t="s">
        <v>465</v>
      </c>
      <c r="B720" s="100" t="s">
        <v>1011</v>
      </c>
      <c r="C720" s="99" t="s">
        <v>18</v>
      </c>
      <c r="D720" s="99" t="s">
        <v>1012</v>
      </c>
      <c r="E720" s="187" t="s">
        <v>725</v>
      </c>
      <c r="F720" s="187"/>
      <c r="G720" s="101" t="s">
        <v>93</v>
      </c>
      <c r="H720" s="102">
        <v>1</v>
      </c>
      <c r="I720" s="103">
        <v>1.9</v>
      </c>
      <c r="J720" s="103">
        <v>1.9</v>
      </c>
    </row>
    <row r="721" spans="1:10" s="108" customFormat="1" ht="38.25" customHeight="1" x14ac:dyDescent="0.25">
      <c r="A721" s="99" t="s">
        <v>465</v>
      </c>
      <c r="B721" s="100" t="s">
        <v>881</v>
      </c>
      <c r="C721" s="99" t="s">
        <v>18</v>
      </c>
      <c r="D721" s="99" t="s">
        <v>882</v>
      </c>
      <c r="E721" s="187" t="s">
        <v>464</v>
      </c>
      <c r="F721" s="187"/>
      <c r="G721" s="101" t="s">
        <v>20</v>
      </c>
      <c r="H721" s="102">
        <v>0.1701</v>
      </c>
      <c r="I721" s="103">
        <v>17.13</v>
      </c>
      <c r="J721" s="103">
        <v>2.91</v>
      </c>
    </row>
    <row r="722" spans="1:10" s="108" customFormat="1" ht="38.25" customHeight="1" x14ac:dyDescent="0.25">
      <c r="A722" s="99" t="s">
        <v>465</v>
      </c>
      <c r="B722" s="100" t="s">
        <v>520</v>
      </c>
      <c r="C722" s="99" t="s">
        <v>18</v>
      </c>
      <c r="D722" s="99" t="s">
        <v>521</v>
      </c>
      <c r="E722" s="187" t="s">
        <v>464</v>
      </c>
      <c r="F722" s="187"/>
      <c r="G722" s="101" t="s">
        <v>20</v>
      </c>
      <c r="H722" s="102">
        <v>0.1701</v>
      </c>
      <c r="I722" s="103">
        <v>22.03</v>
      </c>
      <c r="J722" s="103">
        <v>3.74</v>
      </c>
    </row>
    <row r="723" spans="1:10" s="108" customFormat="1" ht="36" customHeight="1" x14ac:dyDescent="0.25">
      <c r="A723" s="99" t="s">
        <v>468</v>
      </c>
      <c r="B723" s="100" t="s">
        <v>1013</v>
      </c>
      <c r="C723" s="99" t="s">
        <v>18</v>
      </c>
      <c r="D723" s="99" t="s">
        <v>1014</v>
      </c>
      <c r="E723" s="187" t="s">
        <v>491</v>
      </c>
      <c r="F723" s="187"/>
      <c r="G723" s="101" t="s">
        <v>93</v>
      </c>
      <c r="H723" s="102">
        <v>1.05</v>
      </c>
      <c r="I723" s="103">
        <v>23.36</v>
      </c>
      <c r="J723" s="103">
        <v>24.52</v>
      </c>
    </row>
    <row r="724" spans="1:10" s="108" customFormat="1" ht="15.75" customHeight="1" x14ac:dyDescent="0.25">
      <c r="A724" s="104"/>
      <c r="B724" s="104"/>
      <c r="C724" s="104"/>
      <c r="D724" s="104"/>
      <c r="E724" s="104"/>
      <c r="F724" s="104"/>
      <c r="G724" s="104"/>
      <c r="H724" s="104"/>
      <c r="I724" s="104"/>
      <c r="J724" s="104"/>
    </row>
    <row r="725" spans="1:10" ht="30" customHeight="1" x14ac:dyDescent="0.25">
      <c r="A725" s="119" t="s">
        <v>448</v>
      </c>
      <c r="B725" s="120" t="s">
        <v>4</v>
      </c>
      <c r="C725" s="119" t="s">
        <v>5</v>
      </c>
      <c r="D725" s="119" t="s">
        <v>6</v>
      </c>
      <c r="E725" s="191" t="s">
        <v>462</v>
      </c>
      <c r="F725" s="191"/>
      <c r="G725" s="121" t="s">
        <v>7</v>
      </c>
      <c r="H725" s="120" t="s">
        <v>8</v>
      </c>
      <c r="I725" s="120" t="s">
        <v>9</v>
      </c>
      <c r="J725" s="120" t="s">
        <v>10</v>
      </c>
    </row>
    <row r="726" spans="1:10" ht="38.25" customHeight="1" x14ac:dyDescent="0.25">
      <c r="A726" s="94" t="s">
        <v>463</v>
      </c>
      <c r="B726" s="95" t="s">
        <v>301</v>
      </c>
      <c r="C726" s="94" t="s">
        <v>18</v>
      </c>
      <c r="D726" s="94" t="s">
        <v>302</v>
      </c>
      <c r="E726" s="186" t="s">
        <v>890</v>
      </c>
      <c r="F726" s="186"/>
      <c r="G726" s="96" t="s">
        <v>93</v>
      </c>
      <c r="H726" s="97">
        <v>1</v>
      </c>
      <c r="I726" s="98">
        <v>5.6</v>
      </c>
      <c r="J726" s="98">
        <v>5.6</v>
      </c>
    </row>
    <row r="727" spans="1:10" s="108" customFormat="1" ht="51" customHeight="1" x14ac:dyDescent="0.25">
      <c r="A727" s="99" t="s">
        <v>465</v>
      </c>
      <c r="B727" s="100" t="s">
        <v>1011</v>
      </c>
      <c r="C727" s="99" t="s">
        <v>18</v>
      </c>
      <c r="D727" s="99" t="s">
        <v>1012</v>
      </c>
      <c r="E727" s="187" t="s">
        <v>725</v>
      </c>
      <c r="F727" s="187"/>
      <c r="G727" s="101" t="s">
        <v>93</v>
      </c>
      <c r="H727" s="102">
        <v>1</v>
      </c>
      <c r="I727" s="103">
        <v>1.9</v>
      </c>
      <c r="J727" s="103">
        <v>1.9</v>
      </c>
    </row>
    <row r="728" spans="1:10" s="108" customFormat="1" ht="25.5" customHeight="1" x14ac:dyDescent="0.25">
      <c r="A728" s="99" t="s">
        <v>465</v>
      </c>
      <c r="B728" s="100" t="s">
        <v>881</v>
      </c>
      <c r="C728" s="99" t="s">
        <v>18</v>
      </c>
      <c r="D728" s="99" t="s">
        <v>882</v>
      </c>
      <c r="E728" s="187" t="s">
        <v>464</v>
      </c>
      <c r="F728" s="187"/>
      <c r="G728" s="101" t="s">
        <v>20</v>
      </c>
      <c r="H728" s="102">
        <v>5.5E-2</v>
      </c>
      <c r="I728" s="103">
        <v>17.13</v>
      </c>
      <c r="J728" s="103">
        <v>0.94</v>
      </c>
    </row>
    <row r="729" spans="1:10" s="108" customFormat="1" ht="25.5" customHeight="1" x14ac:dyDescent="0.25">
      <c r="A729" s="99" t="s">
        <v>465</v>
      </c>
      <c r="B729" s="100" t="s">
        <v>520</v>
      </c>
      <c r="C729" s="99" t="s">
        <v>18</v>
      </c>
      <c r="D729" s="99" t="s">
        <v>521</v>
      </c>
      <c r="E729" s="187" t="s">
        <v>464</v>
      </c>
      <c r="F729" s="187"/>
      <c r="G729" s="101" t="s">
        <v>20</v>
      </c>
      <c r="H729" s="102">
        <v>5.5E-2</v>
      </c>
      <c r="I729" s="103">
        <v>22.03</v>
      </c>
      <c r="J729" s="103">
        <v>1.21</v>
      </c>
    </row>
    <row r="730" spans="1:10" s="108" customFormat="1" ht="25.5" customHeight="1" x14ac:dyDescent="0.25">
      <c r="A730" s="99" t="s">
        <v>468</v>
      </c>
      <c r="B730" s="100" t="s">
        <v>1015</v>
      </c>
      <c r="C730" s="99" t="s">
        <v>18</v>
      </c>
      <c r="D730" s="99" t="s">
        <v>1016</v>
      </c>
      <c r="E730" s="187" t="s">
        <v>491</v>
      </c>
      <c r="F730" s="187"/>
      <c r="G730" s="101" t="s">
        <v>93</v>
      </c>
      <c r="H730" s="102">
        <v>1.1000000000000001</v>
      </c>
      <c r="I730" s="103">
        <v>1.41</v>
      </c>
      <c r="J730" s="103">
        <v>1.55</v>
      </c>
    </row>
    <row r="731" spans="1:10" s="108" customFormat="1" x14ac:dyDescent="0.25">
      <c r="A731" s="104"/>
      <c r="B731" s="104"/>
      <c r="C731" s="104"/>
      <c r="D731" s="104"/>
      <c r="E731" s="104"/>
      <c r="F731" s="104"/>
      <c r="G731" s="104"/>
      <c r="H731" s="104"/>
      <c r="I731" s="104"/>
      <c r="J731" s="104"/>
    </row>
    <row r="732" spans="1:10" ht="30" customHeight="1" x14ac:dyDescent="0.25">
      <c r="A732" s="119" t="s">
        <v>282</v>
      </c>
      <c r="B732" s="120" t="s">
        <v>4</v>
      </c>
      <c r="C732" s="119" t="s">
        <v>5</v>
      </c>
      <c r="D732" s="119" t="s">
        <v>6</v>
      </c>
      <c r="E732" s="191" t="s">
        <v>462</v>
      </c>
      <c r="F732" s="191"/>
      <c r="G732" s="121" t="s">
        <v>7</v>
      </c>
      <c r="H732" s="120" t="s">
        <v>8</v>
      </c>
      <c r="I732" s="120" t="s">
        <v>9</v>
      </c>
      <c r="J732" s="120" t="s">
        <v>10</v>
      </c>
    </row>
    <row r="733" spans="1:10" ht="25.5" customHeight="1" x14ac:dyDescent="0.25">
      <c r="A733" s="94" t="s">
        <v>463</v>
      </c>
      <c r="B733" s="95" t="s">
        <v>304</v>
      </c>
      <c r="C733" s="94" t="s">
        <v>18</v>
      </c>
      <c r="D733" s="94" t="s">
        <v>305</v>
      </c>
      <c r="E733" s="186" t="s">
        <v>890</v>
      </c>
      <c r="F733" s="186"/>
      <c r="G733" s="96" t="s">
        <v>42</v>
      </c>
      <c r="H733" s="97">
        <v>1</v>
      </c>
      <c r="I733" s="98">
        <v>18.440000000000001</v>
      </c>
      <c r="J733" s="98">
        <v>18.440000000000001</v>
      </c>
    </row>
    <row r="734" spans="1:10" s="108" customFormat="1" ht="25.5" customHeight="1" x14ac:dyDescent="0.25">
      <c r="A734" s="99" t="s">
        <v>465</v>
      </c>
      <c r="B734" s="100" t="s">
        <v>1017</v>
      </c>
      <c r="C734" s="99" t="s">
        <v>18</v>
      </c>
      <c r="D734" s="99" t="s">
        <v>1018</v>
      </c>
      <c r="E734" s="187" t="s">
        <v>890</v>
      </c>
      <c r="F734" s="187"/>
      <c r="G734" s="101" t="s">
        <v>42</v>
      </c>
      <c r="H734" s="102">
        <v>1</v>
      </c>
      <c r="I734" s="103">
        <v>5.43</v>
      </c>
      <c r="J734" s="103">
        <v>5.43</v>
      </c>
    </row>
    <row r="735" spans="1:10" s="108" customFormat="1" ht="25.5" customHeight="1" x14ac:dyDescent="0.25">
      <c r="A735" s="99" t="s">
        <v>465</v>
      </c>
      <c r="B735" s="100" t="s">
        <v>1019</v>
      </c>
      <c r="C735" s="99" t="s">
        <v>18</v>
      </c>
      <c r="D735" s="99" t="s">
        <v>1020</v>
      </c>
      <c r="E735" s="187" t="s">
        <v>890</v>
      </c>
      <c r="F735" s="187"/>
      <c r="G735" s="101" t="s">
        <v>42</v>
      </c>
      <c r="H735" s="102">
        <v>1</v>
      </c>
      <c r="I735" s="103">
        <v>13.01</v>
      </c>
      <c r="J735" s="103">
        <v>13.01</v>
      </c>
    </row>
    <row r="736" spans="1:10" s="108" customFormat="1" x14ac:dyDescent="0.25">
      <c r="A736" s="104"/>
      <c r="B736" s="104"/>
      <c r="C736" s="104"/>
      <c r="D736" s="104"/>
      <c r="E736" s="104"/>
      <c r="F736" s="104"/>
      <c r="G736" s="104"/>
      <c r="H736" s="104"/>
      <c r="I736" s="104"/>
      <c r="J736" s="104"/>
    </row>
    <row r="737" spans="1:10" ht="30" customHeight="1" x14ac:dyDescent="0.25">
      <c r="A737" s="119" t="s">
        <v>449</v>
      </c>
      <c r="B737" s="120" t="s">
        <v>4</v>
      </c>
      <c r="C737" s="119" t="s">
        <v>5</v>
      </c>
      <c r="D737" s="119" t="s">
        <v>6</v>
      </c>
      <c r="E737" s="191" t="s">
        <v>462</v>
      </c>
      <c r="F737" s="191"/>
      <c r="G737" s="121" t="s">
        <v>7</v>
      </c>
      <c r="H737" s="120" t="s">
        <v>8</v>
      </c>
      <c r="I737" s="120" t="s">
        <v>9</v>
      </c>
      <c r="J737" s="120" t="s">
        <v>10</v>
      </c>
    </row>
    <row r="738" spans="1:10" ht="25.5" customHeight="1" x14ac:dyDescent="0.25">
      <c r="A738" s="94" t="s">
        <v>463</v>
      </c>
      <c r="B738" s="95" t="s">
        <v>307</v>
      </c>
      <c r="C738" s="94" t="s">
        <v>18</v>
      </c>
      <c r="D738" s="94" t="s">
        <v>308</v>
      </c>
      <c r="E738" s="186" t="s">
        <v>890</v>
      </c>
      <c r="F738" s="186"/>
      <c r="G738" s="96" t="s">
        <v>42</v>
      </c>
      <c r="H738" s="97">
        <v>1</v>
      </c>
      <c r="I738" s="98">
        <v>29.12</v>
      </c>
      <c r="J738" s="98">
        <v>29.12</v>
      </c>
    </row>
    <row r="739" spans="1:10" s="108" customFormat="1" ht="25.5" customHeight="1" x14ac:dyDescent="0.25">
      <c r="A739" s="99" t="s">
        <v>465</v>
      </c>
      <c r="B739" s="100" t="s">
        <v>1017</v>
      </c>
      <c r="C739" s="99" t="s">
        <v>18</v>
      </c>
      <c r="D739" s="99" t="s">
        <v>1018</v>
      </c>
      <c r="E739" s="187" t="s">
        <v>890</v>
      </c>
      <c r="F739" s="187"/>
      <c r="G739" s="101" t="s">
        <v>42</v>
      </c>
      <c r="H739" s="102">
        <v>1</v>
      </c>
      <c r="I739" s="103">
        <v>5.43</v>
      </c>
      <c r="J739" s="103">
        <v>5.43</v>
      </c>
    </row>
    <row r="740" spans="1:10" s="108" customFormat="1" ht="25.5" customHeight="1" x14ac:dyDescent="0.25">
      <c r="A740" s="99" t="s">
        <v>465</v>
      </c>
      <c r="B740" s="100" t="s">
        <v>1021</v>
      </c>
      <c r="C740" s="99" t="s">
        <v>18</v>
      </c>
      <c r="D740" s="99" t="s">
        <v>1022</v>
      </c>
      <c r="E740" s="187" t="s">
        <v>890</v>
      </c>
      <c r="F740" s="187"/>
      <c r="G740" s="101" t="s">
        <v>42</v>
      </c>
      <c r="H740" s="102">
        <v>1</v>
      </c>
      <c r="I740" s="103">
        <v>23.69</v>
      </c>
      <c r="J740" s="103">
        <v>23.69</v>
      </c>
    </row>
    <row r="741" spans="1:10" s="108" customFormat="1" x14ac:dyDescent="0.25">
      <c r="A741" s="104"/>
      <c r="B741" s="104"/>
      <c r="C741" s="104"/>
      <c r="D741" s="104"/>
      <c r="E741" s="104"/>
      <c r="F741" s="104"/>
      <c r="G741" s="104"/>
      <c r="H741" s="104"/>
      <c r="I741" s="104"/>
      <c r="J741" s="104"/>
    </row>
    <row r="742" spans="1:10" ht="30" customHeight="1" x14ac:dyDescent="0.25">
      <c r="A742" s="119" t="s">
        <v>285</v>
      </c>
      <c r="B742" s="120" t="s">
        <v>4</v>
      </c>
      <c r="C742" s="119" t="s">
        <v>5</v>
      </c>
      <c r="D742" s="119" t="s">
        <v>6</v>
      </c>
      <c r="E742" s="191" t="s">
        <v>462</v>
      </c>
      <c r="F742" s="191"/>
      <c r="G742" s="121" t="s">
        <v>7</v>
      </c>
      <c r="H742" s="120" t="s">
        <v>8</v>
      </c>
      <c r="I742" s="120" t="s">
        <v>9</v>
      </c>
      <c r="J742" s="120" t="s">
        <v>10</v>
      </c>
    </row>
    <row r="743" spans="1:10" ht="25.5" customHeight="1" x14ac:dyDescent="0.25">
      <c r="A743" s="94" t="s">
        <v>463</v>
      </c>
      <c r="B743" s="95" t="s">
        <v>310</v>
      </c>
      <c r="C743" s="94" t="s">
        <v>18</v>
      </c>
      <c r="D743" s="94" t="s">
        <v>311</v>
      </c>
      <c r="E743" s="186" t="s">
        <v>890</v>
      </c>
      <c r="F743" s="186"/>
      <c r="G743" s="96" t="s">
        <v>42</v>
      </c>
      <c r="H743" s="97">
        <v>1</v>
      </c>
      <c r="I743" s="98">
        <v>39.78</v>
      </c>
      <c r="J743" s="98">
        <v>39.78</v>
      </c>
    </row>
    <row r="744" spans="1:10" s="108" customFormat="1" ht="25.5" customHeight="1" x14ac:dyDescent="0.25">
      <c r="A744" s="99" t="s">
        <v>465</v>
      </c>
      <c r="B744" s="100" t="s">
        <v>1017</v>
      </c>
      <c r="C744" s="99" t="s">
        <v>18</v>
      </c>
      <c r="D744" s="99" t="s">
        <v>1018</v>
      </c>
      <c r="E744" s="187" t="s">
        <v>890</v>
      </c>
      <c r="F744" s="187"/>
      <c r="G744" s="101" t="s">
        <v>42</v>
      </c>
      <c r="H744" s="102">
        <v>1</v>
      </c>
      <c r="I744" s="103">
        <v>5.43</v>
      </c>
      <c r="J744" s="103">
        <v>5.43</v>
      </c>
    </row>
    <row r="745" spans="1:10" s="108" customFormat="1" ht="25.5" customHeight="1" x14ac:dyDescent="0.25">
      <c r="A745" s="99" t="s">
        <v>465</v>
      </c>
      <c r="B745" s="100" t="s">
        <v>1023</v>
      </c>
      <c r="C745" s="99" t="s">
        <v>18</v>
      </c>
      <c r="D745" s="99" t="s">
        <v>1024</v>
      </c>
      <c r="E745" s="187" t="s">
        <v>890</v>
      </c>
      <c r="F745" s="187"/>
      <c r="G745" s="101" t="s">
        <v>42</v>
      </c>
      <c r="H745" s="102">
        <v>1</v>
      </c>
      <c r="I745" s="103">
        <v>34.35</v>
      </c>
      <c r="J745" s="103">
        <v>34.35</v>
      </c>
    </row>
    <row r="746" spans="1:10" s="108" customFormat="1" ht="15.75" customHeight="1" x14ac:dyDescent="0.25">
      <c r="A746" s="104"/>
      <c r="B746" s="104"/>
      <c r="C746" s="104"/>
      <c r="D746" s="104"/>
      <c r="E746" s="104"/>
      <c r="F746" s="104"/>
      <c r="G746" s="104"/>
      <c r="H746" s="104"/>
      <c r="I746" s="104"/>
      <c r="J746" s="104"/>
    </row>
    <row r="747" spans="1:10" ht="25.5" customHeight="1" x14ac:dyDescent="0.25">
      <c r="A747" s="119" t="s">
        <v>288</v>
      </c>
      <c r="B747" s="120" t="s">
        <v>4</v>
      </c>
      <c r="C747" s="119" t="s">
        <v>5</v>
      </c>
      <c r="D747" s="119" t="s">
        <v>6</v>
      </c>
      <c r="E747" s="191" t="s">
        <v>462</v>
      </c>
      <c r="F747" s="191"/>
      <c r="G747" s="121" t="s">
        <v>7</v>
      </c>
      <c r="H747" s="120" t="s">
        <v>8</v>
      </c>
      <c r="I747" s="120" t="s">
        <v>9</v>
      </c>
      <c r="J747" s="120" t="s">
        <v>10</v>
      </c>
    </row>
    <row r="748" spans="1:10" ht="25.5" customHeight="1" x14ac:dyDescent="0.25">
      <c r="A748" s="94" t="s">
        <v>463</v>
      </c>
      <c r="B748" s="95" t="s">
        <v>451</v>
      </c>
      <c r="C748" s="94" t="s">
        <v>30</v>
      </c>
      <c r="D748" s="94" t="s">
        <v>452</v>
      </c>
      <c r="E748" s="186" t="s">
        <v>741</v>
      </c>
      <c r="F748" s="186"/>
      <c r="G748" s="96" t="s">
        <v>154</v>
      </c>
      <c r="H748" s="97">
        <v>1</v>
      </c>
      <c r="I748" s="98">
        <v>286.43</v>
      </c>
      <c r="J748" s="98">
        <v>286.43</v>
      </c>
    </row>
    <row r="749" spans="1:10" s="108" customFormat="1" ht="25.5" customHeight="1" x14ac:dyDescent="0.25">
      <c r="A749" s="99" t="s">
        <v>465</v>
      </c>
      <c r="B749" s="100" t="s">
        <v>881</v>
      </c>
      <c r="C749" s="99" t="s">
        <v>18</v>
      </c>
      <c r="D749" s="99" t="s">
        <v>882</v>
      </c>
      <c r="E749" s="187" t="s">
        <v>464</v>
      </c>
      <c r="F749" s="187"/>
      <c r="G749" s="101" t="s">
        <v>20</v>
      </c>
      <c r="H749" s="102">
        <v>1.25</v>
      </c>
      <c r="I749" s="103">
        <v>17.13</v>
      </c>
      <c r="J749" s="103">
        <v>21.41</v>
      </c>
    </row>
    <row r="750" spans="1:10" s="108" customFormat="1" ht="25.5" customHeight="1" x14ac:dyDescent="0.25">
      <c r="A750" s="99" t="s">
        <v>465</v>
      </c>
      <c r="B750" s="100" t="s">
        <v>520</v>
      </c>
      <c r="C750" s="99" t="s">
        <v>18</v>
      </c>
      <c r="D750" s="99" t="s">
        <v>521</v>
      </c>
      <c r="E750" s="187" t="s">
        <v>464</v>
      </c>
      <c r="F750" s="187"/>
      <c r="G750" s="101" t="s">
        <v>20</v>
      </c>
      <c r="H750" s="102">
        <v>1.25</v>
      </c>
      <c r="I750" s="103">
        <v>22.03</v>
      </c>
      <c r="J750" s="103">
        <v>27.53</v>
      </c>
    </row>
    <row r="751" spans="1:10" s="108" customFormat="1" ht="15" customHeight="1" x14ac:dyDescent="0.25">
      <c r="A751" s="99" t="s">
        <v>468</v>
      </c>
      <c r="B751" s="100" t="s">
        <v>1025</v>
      </c>
      <c r="C751" s="99" t="s">
        <v>18</v>
      </c>
      <c r="D751" s="99" t="s">
        <v>1026</v>
      </c>
      <c r="E751" s="187" t="s">
        <v>491</v>
      </c>
      <c r="F751" s="187"/>
      <c r="G751" s="101" t="s">
        <v>93</v>
      </c>
      <c r="H751" s="102">
        <v>40</v>
      </c>
      <c r="I751" s="103">
        <v>1.53</v>
      </c>
      <c r="J751" s="103">
        <v>61.2</v>
      </c>
    </row>
    <row r="752" spans="1:10" s="108" customFormat="1" ht="25.5" customHeight="1" x14ac:dyDescent="0.25">
      <c r="A752" s="99" t="s">
        <v>468</v>
      </c>
      <c r="B752" s="100" t="s">
        <v>1027</v>
      </c>
      <c r="C752" s="99" t="s">
        <v>18</v>
      </c>
      <c r="D752" s="99" t="s">
        <v>1028</v>
      </c>
      <c r="E752" s="187" t="s">
        <v>491</v>
      </c>
      <c r="F752" s="187"/>
      <c r="G752" s="101" t="s">
        <v>42</v>
      </c>
      <c r="H752" s="102">
        <v>3</v>
      </c>
      <c r="I752" s="103">
        <v>15.08</v>
      </c>
      <c r="J752" s="103">
        <v>45.24</v>
      </c>
    </row>
    <row r="753" spans="1:10" s="108" customFormat="1" ht="25.5" customHeight="1" x14ac:dyDescent="0.25">
      <c r="A753" s="99" t="s">
        <v>468</v>
      </c>
      <c r="B753" s="100" t="s">
        <v>1029</v>
      </c>
      <c r="C753" s="99" t="s">
        <v>18</v>
      </c>
      <c r="D753" s="99" t="s">
        <v>1030</v>
      </c>
      <c r="E753" s="187" t="s">
        <v>491</v>
      </c>
      <c r="F753" s="187"/>
      <c r="G753" s="101" t="s">
        <v>42</v>
      </c>
      <c r="H753" s="102">
        <v>0.3</v>
      </c>
      <c r="I753" s="103">
        <v>285.83999999999997</v>
      </c>
      <c r="J753" s="103">
        <v>85.75</v>
      </c>
    </row>
    <row r="754" spans="1:10" s="108" customFormat="1" ht="25.5" customHeight="1" thickBot="1" x14ac:dyDescent="0.3">
      <c r="A754" s="99" t="s">
        <v>468</v>
      </c>
      <c r="B754" s="100" t="s">
        <v>1031</v>
      </c>
      <c r="C754" s="99" t="s">
        <v>18</v>
      </c>
      <c r="D754" s="99" t="s">
        <v>1032</v>
      </c>
      <c r="E754" s="187" t="s">
        <v>491</v>
      </c>
      <c r="F754" s="187"/>
      <c r="G754" s="101" t="s">
        <v>42</v>
      </c>
      <c r="H754" s="102">
        <v>3</v>
      </c>
      <c r="I754" s="103">
        <v>15.1</v>
      </c>
      <c r="J754" s="103">
        <v>45.3</v>
      </c>
    </row>
    <row r="755" spans="1:10" ht="15.75" thickTop="1" x14ac:dyDescent="0.25">
      <c r="A755" s="104"/>
      <c r="B755" s="104"/>
      <c r="C755" s="104"/>
      <c r="D755" s="104"/>
      <c r="E755" s="104"/>
      <c r="F755" s="104"/>
      <c r="G755" s="104"/>
      <c r="H755" s="104"/>
      <c r="I755" s="104"/>
      <c r="J755" s="104"/>
    </row>
    <row r="756" spans="1:10" x14ac:dyDescent="0.25">
      <c r="A756" s="86" t="s">
        <v>1051</v>
      </c>
      <c r="B756" s="128"/>
      <c r="C756" s="128"/>
      <c r="D756" s="129" t="s">
        <v>1052</v>
      </c>
      <c r="E756" s="128"/>
      <c r="F756" s="128"/>
      <c r="G756" s="128"/>
      <c r="H756" s="128"/>
      <c r="I756" s="128"/>
      <c r="J756" s="107">
        <v>71695.83</v>
      </c>
    </row>
    <row r="757" spans="1:10" ht="30" customHeight="1" x14ac:dyDescent="0.25">
      <c r="A757" s="119" t="s">
        <v>314</v>
      </c>
      <c r="B757" s="120" t="s">
        <v>4</v>
      </c>
      <c r="C757" s="119" t="s">
        <v>5</v>
      </c>
      <c r="D757" s="119" t="s">
        <v>6</v>
      </c>
      <c r="E757" s="191" t="s">
        <v>462</v>
      </c>
      <c r="F757" s="191"/>
      <c r="G757" s="121" t="s">
        <v>7</v>
      </c>
      <c r="H757" s="120" t="s">
        <v>8</v>
      </c>
      <c r="I757" s="120" t="s">
        <v>9</v>
      </c>
      <c r="J757" s="123" t="s">
        <v>10</v>
      </c>
    </row>
    <row r="758" spans="1:10" ht="38.25" customHeight="1" x14ac:dyDescent="0.25">
      <c r="A758" s="94" t="s">
        <v>463</v>
      </c>
      <c r="B758" s="95" t="s">
        <v>315</v>
      </c>
      <c r="C758" s="94" t="s">
        <v>18</v>
      </c>
      <c r="D758" s="94" t="s">
        <v>316</v>
      </c>
      <c r="E758" s="186" t="s">
        <v>645</v>
      </c>
      <c r="F758" s="186"/>
      <c r="G758" s="96" t="s">
        <v>42</v>
      </c>
      <c r="H758" s="97">
        <v>1</v>
      </c>
      <c r="I758" s="98">
        <v>688.38</v>
      </c>
      <c r="J758" s="98">
        <v>688.38</v>
      </c>
    </row>
    <row r="759" spans="1:10" s="108" customFormat="1" ht="25.5" customHeight="1" x14ac:dyDescent="0.25">
      <c r="A759" s="99" t="s">
        <v>465</v>
      </c>
      <c r="B759" s="100" t="s">
        <v>1053</v>
      </c>
      <c r="C759" s="99" t="s">
        <v>18</v>
      </c>
      <c r="D759" s="99" t="s">
        <v>1054</v>
      </c>
      <c r="E759" s="187" t="s">
        <v>464</v>
      </c>
      <c r="F759" s="187"/>
      <c r="G759" s="101" t="s">
        <v>51</v>
      </c>
      <c r="H759" s="102">
        <v>4.2200000000000001E-2</v>
      </c>
      <c r="I759" s="103">
        <v>555.24</v>
      </c>
      <c r="J759" s="103">
        <v>23.43</v>
      </c>
    </row>
    <row r="760" spans="1:10" s="108" customFormat="1" ht="25.5" customHeight="1" x14ac:dyDescent="0.25">
      <c r="A760" s="99" t="s">
        <v>465</v>
      </c>
      <c r="B760" s="100" t="s">
        <v>542</v>
      </c>
      <c r="C760" s="99" t="s">
        <v>18</v>
      </c>
      <c r="D760" s="99" t="s">
        <v>543</v>
      </c>
      <c r="E760" s="187" t="s">
        <v>464</v>
      </c>
      <c r="F760" s="187"/>
      <c r="G760" s="101" t="s">
        <v>20</v>
      </c>
      <c r="H760" s="102">
        <v>3.464</v>
      </c>
      <c r="I760" s="103">
        <v>18.23</v>
      </c>
      <c r="J760" s="103">
        <v>63.14</v>
      </c>
    </row>
    <row r="761" spans="1:10" s="108" customFormat="1" ht="25.5" customHeight="1" x14ac:dyDescent="0.25">
      <c r="A761" s="99" t="s">
        <v>465</v>
      </c>
      <c r="B761" s="100" t="s">
        <v>509</v>
      </c>
      <c r="C761" s="99" t="s">
        <v>18</v>
      </c>
      <c r="D761" s="99" t="s">
        <v>510</v>
      </c>
      <c r="E761" s="187" t="s">
        <v>464</v>
      </c>
      <c r="F761" s="187"/>
      <c r="G761" s="101" t="s">
        <v>20</v>
      </c>
      <c r="H761" s="102">
        <v>1.732</v>
      </c>
      <c r="I761" s="103">
        <v>14.85</v>
      </c>
      <c r="J761" s="103">
        <v>25.72</v>
      </c>
    </row>
    <row r="762" spans="1:10" s="108" customFormat="1" ht="26.25" customHeight="1" x14ac:dyDescent="0.25">
      <c r="A762" s="99" t="s">
        <v>468</v>
      </c>
      <c r="B762" s="100" t="s">
        <v>1055</v>
      </c>
      <c r="C762" s="99" t="s">
        <v>18</v>
      </c>
      <c r="D762" s="99" t="s">
        <v>1056</v>
      </c>
      <c r="E762" s="187" t="s">
        <v>491</v>
      </c>
      <c r="F762" s="187"/>
      <c r="G762" s="101" t="s">
        <v>42</v>
      </c>
      <c r="H762" s="102">
        <v>1</v>
      </c>
      <c r="I762" s="103">
        <v>576.09</v>
      </c>
      <c r="J762" s="103">
        <v>576.09</v>
      </c>
    </row>
    <row r="763" spans="1:10" s="108" customFormat="1" ht="15.75" customHeight="1" x14ac:dyDescent="0.25">
      <c r="A763" s="104"/>
      <c r="B763" s="104"/>
      <c r="C763" s="104"/>
      <c r="D763" s="104"/>
      <c r="E763" s="104"/>
      <c r="F763" s="104"/>
      <c r="G763" s="104"/>
      <c r="H763" s="104"/>
      <c r="I763" s="104"/>
      <c r="J763" s="104"/>
    </row>
    <row r="764" spans="1:10" ht="25.5" customHeight="1" x14ac:dyDescent="0.25">
      <c r="A764" s="119" t="s">
        <v>317</v>
      </c>
      <c r="B764" s="120" t="s">
        <v>4</v>
      </c>
      <c r="C764" s="119" t="s">
        <v>5</v>
      </c>
      <c r="D764" s="119" t="s">
        <v>6</v>
      </c>
      <c r="E764" s="191" t="s">
        <v>462</v>
      </c>
      <c r="F764" s="191"/>
      <c r="G764" s="121" t="s">
        <v>7</v>
      </c>
      <c r="H764" s="120" t="s">
        <v>8</v>
      </c>
      <c r="I764" s="120" t="s">
        <v>9</v>
      </c>
      <c r="J764" s="120" t="s">
        <v>10</v>
      </c>
    </row>
    <row r="765" spans="1:10" ht="38.25" customHeight="1" x14ac:dyDescent="0.25">
      <c r="A765" s="94" t="s">
        <v>463</v>
      </c>
      <c r="B765" s="95" t="s">
        <v>298</v>
      </c>
      <c r="C765" s="94" t="s">
        <v>18</v>
      </c>
      <c r="D765" s="94" t="s">
        <v>299</v>
      </c>
      <c r="E765" s="186" t="s">
        <v>890</v>
      </c>
      <c r="F765" s="186"/>
      <c r="G765" s="96" t="s">
        <v>93</v>
      </c>
      <c r="H765" s="97">
        <v>1</v>
      </c>
      <c r="I765" s="98">
        <v>37.68</v>
      </c>
      <c r="J765" s="98">
        <v>37.68</v>
      </c>
    </row>
    <row r="766" spans="1:10" s="108" customFormat="1" ht="38.25" customHeight="1" x14ac:dyDescent="0.25">
      <c r="A766" s="99" t="s">
        <v>465</v>
      </c>
      <c r="B766" s="100" t="s">
        <v>1009</v>
      </c>
      <c r="C766" s="99" t="s">
        <v>18</v>
      </c>
      <c r="D766" s="99" t="s">
        <v>1010</v>
      </c>
      <c r="E766" s="187" t="s">
        <v>890</v>
      </c>
      <c r="F766" s="187"/>
      <c r="G766" s="101" t="s">
        <v>42</v>
      </c>
      <c r="H766" s="102">
        <v>0.33329999999999999</v>
      </c>
      <c r="I766" s="103">
        <v>13.86</v>
      </c>
      <c r="J766" s="103">
        <v>4.6100000000000003</v>
      </c>
    </row>
    <row r="767" spans="1:10" s="108" customFormat="1" ht="51" customHeight="1" x14ac:dyDescent="0.25">
      <c r="A767" s="99" t="s">
        <v>465</v>
      </c>
      <c r="B767" s="100" t="s">
        <v>1011</v>
      </c>
      <c r="C767" s="99" t="s">
        <v>18</v>
      </c>
      <c r="D767" s="99" t="s">
        <v>1012</v>
      </c>
      <c r="E767" s="187" t="s">
        <v>725</v>
      </c>
      <c r="F767" s="187"/>
      <c r="G767" s="101" t="s">
        <v>93</v>
      </c>
      <c r="H767" s="102">
        <v>1</v>
      </c>
      <c r="I767" s="103">
        <v>1.9</v>
      </c>
      <c r="J767" s="103">
        <v>1.9</v>
      </c>
    </row>
    <row r="768" spans="1:10" s="108" customFormat="1" ht="38.25" customHeight="1" x14ac:dyDescent="0.25">
      <c r="A768" s="99" t="s">
        <v>465</v>
      </c>
      <c r="B768" s="100" t="s">
        <v>881</v>
      </c>
      <c r="C768" s="99" t="s">
        <v>18</v>
      </c>
      <c r="D768" s="99" t="s">
        <v>882</v>
      </c>
      <c r="E768" s="187" t="s">
        <v>464</v>
      </c>
      <c r="F768" s="187"/>
      <c r="G768" s="101" t="s">
        <v>20</v>
      </c>
      <c r="H768" s="102">
        <v>0.1701</v>
      </c>
      <c r="I768" s="103">
        <v>17.13</v>
      </c>
      <c r="J768" s="103">
        <v>2.91</v>
      </c>
    </row>
    <row r="769" spans="1:10" s="108" customFormat="1" ht="25.5" customHeight="1" x14ac:dyDescent="0.25">
      <c r="A769" s="99" t="s">
        <v>465</v>
      </c>
      <c r="B769" s="100" t="s">
        <v>520</v>
      </c>
      <c r="C769" s="99" t="s">
        <v>18</v>
      </c>
      <c r="D769" s="99" t="s">
        <v>521</v>
      </c>
      <c r="E769" s="187" t="s">
        <v>464</v>
      </c>
      <c r="F769" s="187"/>
      <c r="G769" s="101" t="s">
        <v>20</v>
      </c>
      <c r="H769" s="102">
        <v>0.1701</v>
      </c>
      <c r="I769" s="103">
        <v>22.03</v>
      </c>
      <c r="J769" s="103">
        <v>3.74</v>
      </c>
    </row>
    <row r="770" spans="1:10" s="108" customFormat="1" ht="25.5" customHeight="1" x14ac:dyDescent="0.25">
      <c r="A770" s="109" t="s">
        <v>468</v>
      </c>
      <c r="B770" s="110" t="s">
        <v>1013</v>
      </c>
      <c r="C770" s="109" t="s">
        <v>18</v>
      </c>
      <c r="D770" s="109" t="s">
        <v>1014</v>
      </c>
      <c r="E770" s="189" t="s">
        <v>491</v>
      </c>
      <c r="F770" s="189"/>
      <c r="G770" s="111" t="s">
        <v>93</v>
      </c>
      <c r="H770" s="112">
        <v>1.05</v>
      </c>
      <c r="I770" s="113">
        <v>23.36</v>
      </c>
      <c r="J770" s="113">
        <v>24.52</v>
      </c>
    </row>
    <row r="771" spans="1:10" s="108" customFormat="1" ht="15.75" customHeight="1" x14ac:dyDescent="0.25">
      <c r="A771" s="114"/>
      <c r="B771" s="115"/>
      <c r="C771" s="114"/>
      <c r="D771" s="114"/>
      <c r="E771" s="114"/>
      <c r="F771" s="114"/>
      <c r="G771" s="116"/>
      <c r="H771" s="117"/>
      <c r="I771" s="118"/>
      <c r="J771" s="118"/>
    </row>
    <row r="772" spans="1:10" ht="30" customHeight="1" x14ac:dyDescent="0.25">
      <c r="A772" s="119" t="s">
        <v>318</v>
      </c>
      <c r="B772" s="120" t="s">
        <v>4</v>
      </c>
      <c r="C772" s="119" t="s">
        <v>5</v>
      </c>
      <c r="D772" s="119" t="s">
        <v>6</v>
      </c>
      <c r="E772" s="191" t="s">
        <v>462</v>
      </c>
      <c r="F772" s="191"/>
      <c r="G772" s="121" t="s">
        <v>7</v>
      </c>
      <c r="H772" s="120" t="s">
        <v>8</v>
      </c>
      <c r="I772" s="120" t="s">
        <v>9</v>
      </c>
      <c r="J772" s="120" t="s">
        <v>10</v>
      </c>
    </row>
    <row r="773" spans="1:10" ht="25.5" customHeight="1" x14ac:dyDescent="0.25">
      <c r="A773" s="94" t="s">
        <v>463</v>
      </c>
      <c r="B773" s="95" t="s">
        <v>319</v>
      </c>
      <c r="C773" s="94" t="s">
        <v>18</v>
      </c>
      <c r="D773" s="94" t="s">
        <v>320</v>
      </c>
      <c r="E773" s="186" t="s">
        <v>890</v>
      </c>
      <c r="F773" s="186"/>
      <c r="G773" s="96" t="s">
        <v>93</v>
      </c>
      <c r="H773" s="97">
        <v>1</v>
      </c>
      <c r="I773" s="98">
        <v>1.86</v>
      </c>
      <c r="J773" s="98">
        <v>1.86</v>
      </c>
    </row>
    <row r="774" spans="1:10" s="108" customFormat="1" ht="25.5" customHeight="1" x14ac:dyDescent="0.25">
      <c r="A774" s="99" t="s">
        <v>465</v>
      </c>
      <c r="B774" s="100" t="s">
        <v>881</v>
      </c>
      <c r="C774" s="99" t="s">
        <v>18</v>
      </c>
      <c r="D774" s="99" t="s">
        <v>882</v>
      </c>
      <c r="E774" s="187" t="s">
        <v>464</v>
      </c>
      <c r="F774" s="187"/>
      <c r="G774" s="101" t="s">
        <v>20</v>
      </c>
      <c r="H774" s="102">
        <v>2.4E-2</v>
      </c>
      <c r="I774" s="103">
        <v>17.13</v>
      </c>
      <c r="J774" s="103">
        <v>0.41</v>
      </c>
    </row>
    <row r="775" spans="1:10" s="108" customFormat="1" ht="25.5" customHeight="1" x14ac:dyDescent="0.25">
      <c r="A775" s="99" t="s">
        <v>465</v>
      </c>
      <c r="B775" s="100" t="s">
        <v>520</v>
      </c>
      <c r="C775" s="99" t="s">
        <v>18</v>
      </c>
      <c r="D775" s="99" t="s">
        <v>521</v>
      </c>
      <c r="E775" s="187" t="s">
        <v>464</v>
      </c>
      <c r="F775" s="187"/>
      <c r="G775" s="101" t="s">
        <v>20</v>
      </c>
      <c r="H775" s="102">
        <v>2.4E-2</v>
      </c>
      <c r="I775" s="103">
        <v>22.03</v>
      </c>
      <c r="J775" s="103">
        <v>0.52</v>
      </c>
    </row>
    <row r="776" spans="1:10" s="108" customFormat="1" ht="25.5" customHeight="1" x14ac:dyDescent="0.25">
      <c r="A776" s="99" t="s">
        <v>468</v>
      </c>
      <c r="B776" s="100" t="s">
        <v>1057</v>
      </c>
      <c r="C776" s="99" t="s">
        <v>18</v>
      </c>
      <c r="D776" s="99" t="s">
        <v>1058</v>
      </c>
      <c r="E776" s="187" t="s">
        <v>491</v>
      </c>
      <c r="F776" s="187"/>
      <c r="G776" s="101" t="s">
        <v>93</v>
      </c>
      <c r="H776" s="102">
        <v>1.19</v>
      </c>
      <c r="I776" s="103">
        <v>0.77</v>
      </c>
      <c r="J776" s="103">
        <v>0.91</v>
      </c>
    </row>
    <row r="777" spans="1:10" s="108" customFormat="1" ht="15.75" customHeight="1" x14ac:dyDescent="0.25">
      <c r="A777" s="99" t="s">
        <v>468</v>
      </c>
      <c r="B777" s="100" t="s">
        <v>885</v>
      </c>
      <c r="C777" s="99" t="s">
        <v>18</v>
      </c>
      <c r="D777" s="99" t="s">
        <v>886</v>
      </c>
      <c r="E777" s="187" t="s">
        <v>491</v>
      </c>
      <c r="F777" s="187"/>
      <c r="G777" s="101" t="s">
        <v>42</v>
      </c>
      <c r="H777" s="102">
        <v>8.9999999999999993E-3</v>
      </c>
      <c r="I777" s="103">
        <v>2.57</v>
      </c>
      <c r="J777" s="103">
        <v>0.02</v>
      </c>
    </row>
    <row r="778" spans="1:10" s="108" customFormat="1" x14ac:dyDescent="0.25">
      <c r="A778" s="104"/>
      <c r="B778" s="104"/>
      <c r="C778" s="104"/>
      <c r="D778" s="104"/>
      <c r="E778" s="104"/>
      <c r="F778" s="104"/>
      <c r="G778" s="104"/>
      <c r="H778" s="104"/>
      <c r="I778" s="104"/>
      <c r="J778" s="104"/>
    </row>
    <row r="779" spans="1:10" s="108" customFormat="1" ht="30" customHeight="1" x14ac:dyDescent="0.25">
      <c r="A779" s="119" t="s">
        <v>321</v>
      </c>
      <c r="B779" s="120" t="s">
        <v>4</v>
      </c>
      <c r="C779" s="119" t="s">
        <v>5</v>
      </c>
      <c r="D779" s="119" t="s">
        <v>6</v>
      </c>
      <c r="E779" s="191" t="s">
        <v>462</v>
      </c>
      <c r="F779" s="191"/>
      <c r="G779" s="121" t="s">
        <v>7</v>
      </c>
      <c r="H779" s="120" t="s">
        <v>8</v>
      </c>
      <c r="I779" s="120" t="s">
        <v>9</v>
      </c>
      <c r="J779" s="120" t="s">
        <v>10</v>
      </c>
    </row>
    <row r="780" spans="1:10" ht="25.5" customHeight="1" x14ac:dyDescent="0.25">
      <c r="A780" s="94" t="s">
        <v>463</v>
      </c>
      <c r="B780" s="95" t="s">
        <v>322</v>
      </c>
      <c r="C780" s="94" t="s">
        <v>30</v>
      </c>
      <c r="D780" s="94" t="s">
        <v>323</v>
      </c>
      <c r="E780" s="186" t="s">
        <v>741</v>
      </c>
      <c r="F780" s="186"/>
      <c r="G780" s="96" t="s">
        <v>154</v>
      </c>
      <c r="H780" s="97">
        <v>1</v>
      </c>
      <c r="I780" s="98">
        <v>184.16</v>
      </c>
      <c r="J780" s="98">
        <v>184.16</v>
      </c>
    </row>
    <row r="781" spans="1:10" s="108" customFormat="1" ht="25.5" customHeight="1" x14ac:dyDescent="0.25">
      <c r="A781" s="99" t="s">
        <v>465</v>
      </c>
      <c r="B781" s="100" t="s">
        <v>881</v>
      </c>
      <c r="C781" s="99" t="s">
        <v>18</v>
      </c>
      <c r="D781" s="99" t="s">
        <v>882</v>
      </c>
      <c r="E781" s="187" t="s">
        <v>464</v>
      </c>
      <c r="F781" s="187"/>
      <c r="G781" s="101" t="s">
        <v>20</v>
      </c>
      <c r="H781" s="102">
        <v>1</v>
      </c>
      <c r="I781" s="103">
        <v>17.13</v>
      </c>
      <c r="J781" s="103">
        <v>17.13</v>
      </c>
    </row>
    <row r="782" spans="1:10" s="108" customFormat="1" ht="25.5" customHeight="1" x14ac:dyDescent="0.25">
      <c r="A782" s="99" t="s">
        <v>465</v>
      </c>
      <c r="B782" s="100" t="s">
        <v>520</v>
      </c>
      <c r="C782" s="99" t="s">
        <v>18</v>
      </c>
      <c r="D782" s="99" t="s">
        <v>521</v>
      </c>
      <c r="E782" s="187" t="s">
        <v>464</v>
      </c>
      <c r="F782" s="187"/>
      <c r="G782" s="101" t="s">
        <v>20</v>
      </c>
      <c r="H782" s="102">
        <v>1</v>
      </c>
      <c r="I782" s="103">
        <v>22.03</v>
      </c>
      <c r="J782" s="103">
        <v>22.03</v>
      </c>
    </row>
    <row r="783" spans="1:10" s="108" customFormat="1" ht="26.25" customHeight="1" x14ac:dyDescent="0.25">
      <c r="A783" s="99" t="s">
        <v>468</v>
      </c>
      <c r="B783" s="100" t="s">
        <v>1059</v>
      </c>
      <c r="C783" s="99" t="s">
        <v>30</v>
      </c>
      <c r="D783" s="99" t="s">
        <v>1060</v>
      </c>
      <c r="E783" s="187" t="s">
        <v>474</v>
      </c>
      <c r="F783" s="187"/>
      <c r="G783" s="101" t="s">
        <v>154</v>
      </c>
      <c r="H783" s="102">
        <v>1</v>
      </c>
      <c r="I783" s="103">
        <v>145</v>
      </c>
      <c r="J783" s="103">
        <v>145</v>
      </c>
    </row>
    <row r="784" spans="1:10" s="108" customFormat="1" ht="15.75" customHeight="1" x14ac:dyDescent="0.25">
      <c r="A784" s="104"/>
      <c r="B784" s="104"/>
      <c r="C784" s="104"/>
      <c r="D784" s="104"/>
      <c r="E784" s="104"/>
      <c r="F784" s="104"/>
      <c r="G784" s="104"/>
      <c r="H784" s="104"/>
      <c r="I784" s="104"/>
      <c r="J784" s="104"/>
    </row>
    <row r="785" spans="1:10" ht="25.5" customHeight="1" x14ac:dyDescent="0.25">
      <c r="A785" s="119" t="s">
        <v>324</v>
      </c>
      <c r="B785" s="120" t="s">
        <v>4</v>
      </c>
      <c r="C785" s="119" t="s">
        <v>5</v>
      </c>
      <c r="D785" s="119" t="s">
        <v>6</v>
      </c>
      <c r="E785" s="191" t="s">
        <v>462</v>
      </c>
      <c r="F785" s="191"/>
      <c r="G785" s="121" t="s">
        <v>7</v>
      </c>
      <c r="H785" s="120" t="s">
        <v>8</v>
      </c>
      <c r="I785" s="120" t="s">
        <v>9</v>
      </c>
      <c r="J785" s="120" t="s">
        <v>10</v>
      </c>
    </row>
    <row r="786" spans="1:10" ht="25.5" customHeight="1" x14ac:dyDescent="0.25">
      <c r="A786" s="94" t="s">
        <v>463</v>
      </c>
      <c r="B786" s="95" t="s">
        <v>325</v>
      </c>
      <c r="C786" s="94" t="s">
        <v>30</v>
      </c>
      <c r="D786" s="94" t="s">
        <v>326</v>
      </c>
      <c r="E786" s="186" t="s">
        <v>741</v>
      </c>
      <c r="F786" s="186"/>
      <c r="G786" s="96" t="s">
        <v>154</v>
      </c>
      <c r="H786" s="97">
        <v>1</v>
      </c>
      <c r="I786" s="98">
        <v>1074.1300000000001</v>
      </c>
      <c r="J786" s="98">
        <v>1074.1300000000001</v>
      </c>
    </row>
    <row r="787" spans="1:10" s="108" customFormat="1" ht="25.5" customHeight="1" x14ac:dyDescent="0.25">
      <c r="A787" s="99" t="s">
        <v>465</v>
      </c>
      <c r="B787" s="100" t="s">
        <v>881</v>
      </c>
      <c r="C787" s="99" t="s">
        <v>18</v>
      </c>
      <c r="D787" s="99" t="s">
        <v>882</v>
      </c>
      <c r="E787" s="187" t="s">
        <v>464</v>
      </c>
      <c r="F787" s="187"/>
      <c r="G787" s="101" t="s">
        <v>20</v>
      </c>
      <c r="H787" s="102">
        <v>1.5</v>
      </c>
      <c r="I787" s="103">
        <v>17.13</v>
      </c>
      <c r="J787" s="103">
        <v>25.69</v>
      </c>
    </row>
    <row r="788" spans="1:10" s="108" customFormat="1" ht="25.5" customHeight="1" x14ac:dyDescent="0.25">
      <c r="A788" s="99" t="s">
        <v>465</v>
      </c>
      <c r="B788" s="100" t="s">
        <v>520</v>
      </c>
      <c r="C788" s="99" t="s">
        <v>18</v>
      </c>
      <c r="D788" s="99" t="s">
        <v>521</v>
      </c>
      <c r="E788" s="187" t="s">
        <v>464</v>
      </c>
      <c r="F788" s="187"/>
      <c r="G788" s="101" t="s">
        <v>20</v>
      </c>
      <c r="H788" s="102">
        <v>1.5</v>
      </c>
      <c r="I788" s="103">
        <v>22.03</v>
      </c>
      <c r="J788" s="103">
        <v>33.04</v>
      </c>
    </row>
    <row r="789" spans="1:10" s="108" customFormat="1" ht="25.5" customHeight="1" x14ac:dyDescent="0.25">
      <c r="A789" s="99" t="s">
        <v>468</v>
      </c>
      <c r="B789" s="100" t="s">
        <v>1057</v>
      </c>
      <c r="C789" s="99" t="s">
        <v>18</v>
      </c>
      <c r="D789" s="99" t="s">
        <v>1058</v>
      </c>
      <c r="E789" s="187" t="s">
        <v>491</v>
      </c>
      <c r="F789" s="187"/>
      <c r="G789" s="101" t="s">
        <v>93</v>
      </c>
      <c r="H789" s="102">
        <v>20</v>
      </c>
      <c r="I789" s="103">
        <v>0.77</v>
      </c>
      <c r="J789" s="103">
        <v>15.4</v>
      </c>
    </row>
    <row r="790" spans="1:10" s="108" customFormat="1" ht="26.25" customHeight="1" x14ac:dyDescent="0.25">
      <c r="A790" s="99" t="s">
        <v>468</v>
      </c>
      <c r="B790" s="100" t="s">
        <v>1061</v>
      </c>
      <c r="C790" s="99" t="s">
        <v>30</v>
      </c>
      <c r="D790" s="99" t="s">
        <v>1062</v>
      </c>
      <c r="E790" s="187" t="s">
        <v>474</v>
      </c>
      <c r="F790" s="187"/>
      <c r="G790" s="101" t="s">
        <v>154</v>
      </c>
      <c r="H790" s="102">
        <v>1</v>
      </c>
      <c r="I790" s="103">
        <v>1000</v>
      </c>
      <c r="J790" s="103">
        <v>1000</v>
      </c>
    </row>
    <row r="791" spans="1:10" s="108" customFormat="1" ht="15.75" customHeight="1" x14ac:dyDescent="0.25">
      <c r="A791" s="104"/>
      <c r="B791" s="104"/>
      <c r="C791" s="104"/>
      <c r="D791" s="104"/>
      <c r="E791" s="104"/>
      <c r="F791" s="104"/>
      <c r="G791" s="104"/>
      <c r="H791" s="104"/>
      <c r="I791" s="104"/>
      <c r="J791" s="104"/>
    </row>
    <row r="792" spans="1:10" ht="25.5" customHeight="1" x14ac:dyDescent="0.25">
      <c r="A792" s="119" t="s">
        <v>327</v>
      </c>
      <c r="B792" s="120" t="s">
        <v>4</v>
      </c>
      <c r="C792" s="119" t="s">
        <v>5</v>
      </c>
      <c r="D792" s="119" t="s">
        <v>6</v>
      </c>
      <c r="E792" s="191" t="s">
        <v>462</v>
      </c>
      <c r="F792" s="191"/>
      <c r="G792" s="121" t="s">
        <v>7</v>
      </c>
      <c r="H792" s="120" t="s">
        <v>8</v>
      </c>
      <c r="I792" s="120" t="s">
        <v>9</v>
      </c>
      <c r="J792" s="120" t="s">
        <v>10</v>
      </c>
    </row>
    <row r="793" spans="1:10" ht="25.5" customHeight="1" x14ac:dyDescent="0.25">
      <c r="A793" s="94" t="s">
        <v>463</v>
      </c>
      <c r="B793" s="95" t="s">
        <v>328</v>
      </c>
      <c r="C793" s="94" t="s">
        <v>30</v>
      </c>
      <c r="D793" s="94" t="s">
        <v>329</v>
      </c>
      <c r="E793" s="186" t="s">
        <v>725</v>
      </c>
      <c r="F793" s="186"/>
      <c r="G793" s="96" t="s">
        <v>42</v>
      </c>
      <c r="H793" s="97">
        <v>1</v>
      </c>
      <c r="I793" s="98">
        <v>3909.83</v>
      </c>
      <c r="J793" s="98">
        <v>3909.83</v>
      </c>
    </row>
    <row r="794" spans="1:10" s="108" customFormat="1" ht="25.5" customHeight="1" x14ac:dyDescent="0.25">
      <c r="A794" s="99" t="s">
        <v>465</v>
      </c>
      <c r="B794" s="100" t="s">
        <v>509</v>
      </c>
      <c r="C794" s="99" t="s">
        <v>18</v>
      </c>
      <c r="D794" s="99" t="s">
        <v>510</v>
      </c>
      <c r="E794" s="187" t="s">
        <v>464</v>
      </c>
      <c r="F794" s="187"/>
      <c r="G794" s="101" t="s">
        <v>20</v>
      </c>
      <c r="H794" s="102">
        <v>4</v>
      </c>
      <c r="I794" s="103">
        <v>14.85</v>
      </c>
      <c r="J794" s="103">
        <v>59.4</v>
      </c>
    </row>
    <row r="795" spans="1:10" s="108" customFormat="1" ht="25.5" customHeight="1" x14ac:dyDescent="0.25">
      <c r="A795" s="99" t="s">
        <v>465</v>
      </c>
      <c r="B795" s="100" t="s">
        <v>877</v>
      </c>
      <c r="C795" s="99" t="s">
        <v>18</v>
      </c>
      <c r="D795" s="99" t="s">
        <v>878</v>
      </c>
      <c r="E795" s="187" t="s">
        <v>464</v>
      </c>
      <c r="F795" s="187"/>
      <c r="G795" s="101" t="s">
        <v>20</v>
      </c>
      <c r="H795" s="102">
        <v>1</v>
      </c>
      <c r="I795" s="103">
        <v>14.1</v>
      </c>
      <c r="J795" s="103">
        <v>14.1</v>
      </c>
    </row>
    <row r="796" spans="1:10" s="108" customFormat="1" ht="38.25" customHeight="1" x14ac:dyDescent="0.25">
      <c r="A796" s="99" t="s">
        <v>468</v>
      </c>
      <c r="B796" s="100" t="s">
        <v>1063</v>
      </c>
      <c r="C796" s="99" t="s">
        <v>18</v>
      </c>
      <c r="D796" s="99" t="s">
        <v>1064</v>
      </c>
      <c r="E796" s="187" t="s">
        <v>491</v>
      </c>
      <c r="F796" s="187"/>
      <c r="G796" s="101" t="s">
        <v>42</v>
      </c>
      <c r="H796" s="102">
        <v>5</v>
      </c>
      <c r="I796" s="103">
        <v>729.61</v>
      </c>
      <c r="J796" s="103">
        <v>3648.05</v>
      </c>
    </row>
    <row r="797" spans="1:10" s="108" customFormat="1" ht="15.75" customHeight="1" x14ac:dyDescent="0.25">
      <c r="A797" s="104"/>
      <c r="B797" s="104"/>
      <c r="C797" s="104"/>
      <c r="D797" s="104"/>
      <c r="E797" s="104"/>
      <c r="F797" s="104"/>
      <c r="G797" s="104"/>
      <c r="H797" s="104"/>
      <c r="I797" s="104"/>
      <c r="J797" s="104"/>
    </row>
    <row r="798" spans="1:10" ht="30" customHeight="1" x14ac:dyDescent="0.25">
      <c r="A798" s="119" t="s">
        <v>330</v>
      </c>
      <c r="B798" s="120" t="s">
        <v>4</v>
      </c>
      <c r="C798" s="119" t="s">
        <v>5</v>
      </c>
      <c r="D798" s="119" t="s">
        <v>6</v>
      </c>
      <c r="E798" s="191" t="s">
        <v>462</v>
      </c>
      <c r="F798" s="191"/>
      <c r="G798" s="121" t="s">
        <v>7</v>
      </c>
      <c r="H798" s="120" t="s">
        <v>8</v>
      </c>
      <c r="I798" s="120" t="s">
        <v>9</v>
      </c>
      <c r="J798" s="120" t="s">
        <v>10</v>
      </c>
    </row>
    <row r="799" spans="1:10" ht="15" customHeight="1" x14ac:dyDescent="0.25">
      <c r="A799" s="94" t="s">
        <v>463</v>
      </c>
      <c r="B799" s="95" t="s">
        <v>331</v>
      </c>
      <c r="C799" s="94" t="s">
        <v>18</v>
      </c>
      <c r="D799" s="94" t="s">
        <v>332</v>
      </c>
      <c r="E799" s="186" t="s">
        <v>741</v>
      </c>
      <c r="F799" s="186"/>
      <c r="G799" s="96" t="s">
        <v>42</v>
      </c>
      <c r="H799" s="97">
        <v>1</v>
      </c>
      <c r="I799" s="98">
        <v>3551.13</v>
      </c>
      <c r="J799" s="98">
        <v>3551.13</v>
      </c>
    </row>
    <row r="800" spans="1:10" s="108" customFormat="1" ht="25.5" customHeight="1" x14ac:dyDescent="0.25">
      <c r="A800" s="99" t="s">
        <v>465</v>
      </c>
      <c r="B800" s="100" t="s">
        <v>1065</v>
      </c>
      <c r="C800" s="99" t="s">
        <v>18</v>
      </c>
      <c r="D800" s="99" t="s">
        <v>1066</v>
      </c>
      <c r="E800" s="187" t="s">
        <v>464</v>
      </c>
      <c r="F800" s="187"/>
      <c r="G800" s="101" t="s">
        <v>20</v>
      </c>
      <c r="H800" s="102">
        <v>16.399999999999999</v>
      </c>
      <c r="I800" s="103">
        <v>17.559999999999999</v>
      </c>
      <c r="J800" s="103">
        <v>287.98</v>
      </c>
    </row>
    <row r="801" spans="1:10" s="108" customFormat="1" ht="25.5" customHeight="1" x14ac:dyDescent="0.25">
      <c r="A801" s="99" t="s">
        <v>465</v>
      </c>
      <c r="B801" s="100" t="s">
        <v>520</v>
      </c>
      <c r="C801" s="99" t="s">
        <v>18</v>
      </c>
      <c r="D801" s="99" t="s">
        <v>521</v>
      </c>
      <c r="E801" s="187" t="s">
        <v>464</v>
      </c>
      <c r="F801" s="187"/>
      <c r="G801" s="101" t="s">
        <v>20</v>
      </c>
      <c r="H801" s="102">
        <v>14.2</v>
      </c>
      <c r="I801" s="103">
        <v>22.03</v>
      </c>
      <c r="J801" s="103">
        <v>312.82</v>
      </c>
    </row>
    <row r="802" spans="1:10" s="108" customFormat="1" ht="25.5" customHeight="1" x14ac:dyDescent="0.25">
      <c r="A802" s="99" t="s">
        <v>465</v>
      </c>
      <c r="B802" s="100" t="s">
        <v>1033</v>
      </c>
      <c r="C802" s="99" t="s">
        <v>18</v>
      </c>
      <c r="D802" s="99" t="s">
        <v>1034</v>
      </c>
      <c r="E802" s="187" t="s">
        <v>464</v>
      </c>
      <c r="F802" s="187"/>
      <c r="G802" s="101" t="s">
        <v>20</v>
      </c>
      <c r="H802" s="102">
        <v>12.2</v>
      </c>
      <c r="I802" s="103">
        <v>44.95</v>
      </c>
      <c r="J802" s="103">
        <v>548.39</v>
      </c>
    </row>
    <row r="803" spans="1:10" s="108" customFormat="1" ht="25.5" customHeight="1" x14ac:dyDescent="0.25">
      <c r="A803" s="99" t="s">
        <v>468</v>
      </c>
      <c r="B803" s="100" t="s">
        <v>1035</v>
      </c>
      <c r="C803" s="99" t="s">
        <v>18</v>
      </c>
      <c r="D803" s="99" t="s">
        <v>1036</v>
      </c>
      <c r="E803" s="187" t="s">
        <v>491</v>
      </c>
      <c r="F803" s="187"/>
      <c r="G803" s="101" t="s">
        <v>93</v>
      </c>
      <c r="H803" s="102">
        <v>30</v>
      </c>
      <c r="I803" s="103">
        <v>9.25</v>
      </c>
      <c r="J803" s="103">
        <v>277.5</v>
      </c>
    </row>
    <row r="804" spans="1:10" s="108" customFormat="1" ht="25.5" customHeight="1" x14ac:dyDescent="0.25">
      <c r="A804" s="99" t="s">
        <v>468</v>
      </c>
      <c r="B804" s="100" t="s">
        <v>1037</v>
      </c>
      <c r="C804" s="99" t="s">
        <v>18</v>
      </c>
      <c r="D804" s="99" t="s">
        <v>1038</v>
      </c>
      <c r="E804" s="187" t="s">
        <v>491</v>
      </c>
      <c r="F804" s="187"/>
      <c r="G804" s="101" t="s">
        <v>42</v>
      </c>
      <c r="H804" s="102">
        <v>2</v>
      </c>
      <c r="I804" s="103">
        <v>0.42</v>
      </c>
      <c r="J804" s="103">
        <v>0.84</v>
      </c>
    </row>
    <row r="805" spans="1:10" s="108" customFormat="1" ht="15" customHeight="1" x14ac:dyDescent="0.25">
      <c r="A805" s="99" t="s">
        <v>468</v>
      </c>
      <c r="B805" s="100" t="s">
        <v>1039</v>
      </c>
      <c r="C805" s="99" t="s">
        <v>18</v>
      </c>
      <c r="D805" s="99" t="s">
        <v>1040</v>
      </c>
      <c r="E805" s="187" t="s">
        <v>491</v>
      </c>
      <c r="F805" s="187"/>
      <c r="G805" s="101" t="s">
        <v>42</v>
      </c>
      <c r="H805" s="102">
        <v>2</v>
      </c>
      <c r="I805" s="103">
        <v>27.55</v>
      </c>
      <c r="J805" s="103">
        <v>55.1</v>
      </c>
    </row>
    <row r="806" spans="1:10" s="108" customFormat="1" ht="38.25" customHeight="1" x14ac:dyDescent="0.25">
      <c r="A806" s="99" t="s">
        <v>468</v>
      </c>
      <c r="B806" s="100" t="s">
        <v>1041</v>
      </c>
      <c r="C806" s="99" t="s">
        <v>18</v>
      </c>
      <c r="D806" s="99" t="s">
        <v>1042</v>
      </c>
      <c r="E806" s="187" t="s">
        <v>474</v>
      </c>
      <c r="F806" s="187"/>
      <c r="G806" s="101" t="s">
        <v>42</v>
      </c>
      <c r="H806" s="102">
        <v>2</v>
      </c>
      <c r="I806" s="103">
        <v>691.9</v>
      </c>
      <c r="J806" s="103">
        <v>1383.8</v>
      </c>
    </row>
    <row r="807" spans="1:10" s="108" customFormat="1" ht="15" customHeight="1" x14ac:dyDescent="0.25">
      <c r="A807" s="99" t="s">
        <v>468</v>
      </c>
      <c r="B807" s="100" t="s">
        <v>1043</v>
      </c>
      <c r="C807" s="99" t="s">
        <v>18</v>
      </c>
      <c r="D807" s="99" t="s">
        <v>1044</v>
      </c>
      <c r="E807" s="187" t="s">
        <v>491</v>
      </c>
      <c r="F807" s="187"/>
      <c r="G807" s="101" t="s">
        <v>42</v>
      </c>
      <c r="H807" s="102">
        <v>2</v>
      </c>
      <c r="I807" s="103">
        <v>0.82</v>
      </c>
      <c r="J807" s="103">
        <v>1.64</v>
      </c>
    </row>
    <row r="808" spans="1:10" s="108" customFormat="1" ht="25.5" customHeight="1" x14ac:dyDescent="0.25">
      <c r="A808" s="99" t="s">
        <v>468</v>
      </c>
      <c r="B808" s="100" t="s">
        <v>1045</v>
      </c>
      <c r="C808" s="99" t="s">
        <v>18</v>
      </c>
      <c r="D808" s="99" t="s">
        <v>1046</v>
      </c>
      <c r="E808" s="187" t="s">
        <v>491</v>
      </c>
      <c r="F808" s="187"/>
      <c r="G808" s="101" t="s">
        <v>42</v>
      </c>
      <c r="H808" s="102">
        <v>1</v>
      </c>
      <c r="I808" s="103">
        <v>352.08</v>
      </c>
      <c r="J808" s="103">
        <v>352.08</v>
      </c>
    </row>
    <row r="809" spans="1:10" s="108" customFormat="1" ht="25.5" customHeight="1" x14ac:dyDescent="0.25">
      <c r="A809" s="99" t="s">
        <v>468</v>
      </c>
      <c r="B809" s="100" t="s">
        <v>1047</v>
      </c>
      <c r="C809" s="99" t="s">
        <v>18</v>
      </c>
      <c r="D809" s="99" t="s">
        <v>1048</v>
      </c>
      <c r="E809" s="187" t="s">
        <v>491</v>
      </c>
      <c r="F809" s="187"/>
      <c r="G809" s="101" t="s">
        <v>42</v>
      </c>
      <c r="H809" s="102">
        <v>4</v>
      </c>
      <c r="I809" s="103">
        <v>2.02</v>
      </c>
      <c r="J809" s="103">
        <v>8.08</v>
      </c>
    </row>
    <row r="810" spans="1:10" s="108" customFormat="1" ht="25.5" customHeight="1" x14ac:dyDescent="0.25">
      <c r="A810" s="99" t="s">
        <v>468</v>
      </c>
      <c r="B810" s="100" t="s">
        <v>1049</v>
      </c>
      <c r="C810" s="99" t="s">
        <v>18</v>
      </c>
      <c r="D810" s="99" t="s">
        <v>1050</v>
      </c>
      <c r="E810" s="187" t="s">
        <v>491</v>
      </c>
      <c r="F810" s="187"/>
      <c r="G810" s="101" t="s">
        <v>93</v>
      </c>
      <c r="H810" s="102">
        <v>36</v>
      </c>
      <c r="I810" s="103">
        <v>2.17</v>
      </c>
      <c r="J810" s="103">
        <v>78.12</v>
      </c>
    </row>
    <row r="811" spans="1:10" s="108" customFormat="1" ht="15.75" customHeight="1" x14ac:dyDescent="0.25">
      <c r="A811" s="99" t="s">
        <v>468</v>
      </c>
      <c r="B811" s="100" t="s">
        <v>885</v>
      </c>
      <c r="C811" s="99" t="s">
        <v>18</v>
      </c>
      <c r="D811" s="99" t="s">
        <v>886</v>
      </c>
      <c r="E811" s="187" t="s">
        <v>491</v>
      </c>
      <c r="F811" s="187"/>
      <c r="G811" s="101" t="s">
        <v>42</v>
      </c>
      <c r="H811" s="102">
        <v>0.6</v>
      </c>
      <c r="I811" s="103">
        <v>2.57</v>
      </c>
      <c r="J811" s="103">
        <v>1.54</v>
      </c>
    </row>
    <row r="812" spans="1:10" s="108" customFormat="1" ht="15" customHeight="1" x14ac:dyDescent="0.25">
      <c r="A812" s="104"/>
      <c r="B812" s="104"/>
      <c r="C812" s="104"/>
      <c r="D812" s="104"/>
      <c r="E812" s="104"/>
      <c r="F812" s="104"/>
      <c r="G812" s="104"/>
      <c r="H812" s="104"/>
      <c r="I812" s="104"/>
      <c r="J812" s="104"/>
    </row>
    <row r="813" spans="1:10" ht="25.5" customHeight="1" x14ac:dyDescent="0.25">
      <c r="A813" s="119" t="s">
        <v>333</v>
      </c>
      <c r="B813" s="120" t="s">
        <v>4</v>
      </c>
      <c r="C813" s="119" t="s">
        <v>5</v>
      </c>
      <c r="D813" s="119" t="s">
        <v>6</v>
      </c>
      <c r="E813" s="191" t="s">
        <v>462</v>
      </c>
      <c r="F813" s="191"/>
      <c r="G813" s="121" t="s">
        <v>7</v>
      </c>
      <c r="H813" s="120" t="s">
        <v>8</v>
      </c>
      <c r="I813" s="120" t="s">
        <v>9</v>
      </c>
      <c r="J813" s="120" t="s">
        <v>10</v>
      </c>
    </row>
    <row r="814" spans="1:10" ht="25.5" customHeight="1" x14ac:dyDescent="0.25">
      <c r="A814" s="94" t="s">
        <v>463</v>
      </c>
      <c r="B814" s="95" t="s">
        <v>334</v>
      </c>
      <c r="C814" s="94" t="s">
        <v>18</v>
      </c>
      <c r="D814" s="94" t="s">
        <v>335</v>
      </c>
      <c r="E814" s="186" t="s">
        <v>725</v>
      </c>
      <c r="F814" s="186"/>
      <c r="G814" s="96" t="s">
        <v>93</v>
      </c>
      <c r="H814" s="97">
        <v>1</v>
      </c>
      <c r="I814" s="98">
        <v>62.85</v>
      </c>
      <c r="J814" s="98">
        <v>62.85</v>
      </c>
    </row>
    <row r="815" spans="1:10" s="108" customFormat="1" ht="25.5" customHeight="1" x14ac:dyDescent="0.25">
      <c r="A815" s="99" t="s">
        <v>465</v>
      </c>
      <c r="B815" s="100" t="s">
        <v>877</v>
      </c>
      <c r="C815" s="99" t="s">
        <v>18</v>
      </c>
      <c r="D815" s="99" t="s">
        <v>878</v>
      </c>
      <c r="E815" s="187" t="s">
        <v>464</v>
      </c>
      <c r="F815" s="187"/>
      <c r="G815" s="101" t="s">
        <v>20</v>
      </c>
      <c r="H815" s="102">
        <v>0.34499999999999997</v>
      </c>
      <c r="I815" s="103">
        <v>14.1</v>
      </c>
      <c r="J815" s="103">
        <v>4.8600000000000003</v>
      </c>
    </row>
    <row r="816" spans="1:10" s="108" customFormat="1" ht="25.5" customHeight="1" x14ac:dyDescent="0.25">
      <c r="A816" s="99" t="s">
        <v>465</v>
      </c>
      <c r="B816" s="100" t="s">
        <v>784</v>
      </c>
      <c r="C816" s="99" t="s">
        <v>18</v>
      </c>
      <c r="D816" s="99" t="s">
        <v>785</v>
      </c>
      <c r="E816" s="187" t="s">
        <v>464</v>
      </c>
      <c r="F816" s="187"/>
      <c r="G816" s="101" t="s">
        <v>20</v>
      </c>
      <c r="H816" s="102">
        <v>0.34499999999999997</v>
      </c>
      <c r="I816" s="103">
        <v>17.809999999999999</v>
      </c>
      <c r="J816" s="103">
        <v>6.14</v>
      </c>
    </row>
    <row r="817" spans="1:10" s="108" customFormat="1" ht="26.25" customHeight="1" x14ac:dyDescent="0.25">
      <c r="A817" s="99" t="s">
        <v>468</v>
      </c>
      <c r="B817" s="100" t="s">
        <v>536</v>
      </c>
      <c r="C817" s="99" t="s">
        <v>18</v>
      </c>
      <c r="D817" s="99" t="s">
        <v>537</v>
      </c>
      <c r="E817" s="187" t="s">
        <v>491</v>
      </c>
      <c r="F817" s="187"/>
      <c r="G817" s="101" t="s">
        <v>93</v>
      </c>
      <c r="H817" s="102">
        <v>1.0389999999999999</v>
      </c>
      <c r="I817" s="103">
        <v>49.91</v>
      </c>
      <c r="J817" s="103">
        <v>51.85</v>
      </c>
    </row>
    <row r="818" spans="1:10" s="108" customFormat="1" x14ac:dyDescent="0.25">
      <c r="A818" s="104"/>
      <c r="B818" s="104"/>
      <c r="C818" s="104"/>
      <c r="D818" s="104"/>
      <c r="E818" s="104"/>
      <c r="F818" s="104"/>
      <c r="G818" s="104"/>
      <c r="H818" s="104"/>
      <c r="I818" s="104"/>
      <c r="J818" s="104"/>
    </row>
    <row r="819" spans="1:10" ht="38.25" customHeight="1" x14ac:dyDescent="0.25">
      <c r="A819" s="119" t="s">
        <v>336</v>
      </c>
      <c r="B819" s="120" t="s">
        <v>4</v>
      </c>
      <c r="C819" s="119" t="s">
        <v>5</v>
      </c>
      <c r="D819" s="119" t="s">
        <v>6</v>
      </c>
      <c r="E819" s="191" t="s">
        <v>462</v>
      </c>
      <c r="F819" s="191"/>
      <c r="G819" s="121" t="s">
        <v>7</v>
      </c>
      <c r="H819" s="120" t="s">
        <v>8</v>
      </c>
      <c r="I819" s="120" t="s">
        <v>9</v>
      </c>
      <c r="J819" s="120" t="s">
        <v>10</v>
      </c>
    </row>
    <row r="820" spans="1:10" ht="25.5" customHeight="1" x14ac:dyDescent="0.25">
      <c r="A820" s="94" t="s">
        <v>463</v>
      </c>
      <c r="B820" s="95" t="s">
        <v>337</v>
      </c>
      <c r="C820" s="94" t="s">
        <v>18</v>
      </c>
      <c r="D820" s="94" t="s">
        <v>338</v>
      </c>
      <c r="E820" s="186" t="s">
        <v>741</v>
      </c>
      <c r="F820" s="186"/>
      <c r="G820" s="96" t="s">
        <v>42</v>
      </c>
      <c r="H820" s="97">
        <v>1</v>
      </c>
      <c r="I820" s="98">
        <v>330.79</v>
      </c>
      <c r="J820" s="98">
        <v>330.79</v>
      </c>
    </row>
    <row r="821" spans="1:10" s="108" customFormat="1" ht="25.5" customHeight="1" x14ac:dyDescent="0.25">
      <c r="A821" s="99" t="s">
        <v>465</v>
      </c>
      <c r="B821" s="100" t="s">
        <v>881</v>
      </c>
      <c r="C821" s="99" t="s">
        <v>18</v>
      </c>
      <c r="D821" s="99" t="s">
        <v>882</v>
      </c>
      <c r="E821" s="187" t="s">
        <v>464</v>
      </c>
      <c r="F821" s="187"/>
      <c r="G821" s="101" t="s">
        <v>20</v>
      </c>
      <c r="H821" s="102">
        <v>2.25</v>
      </c>
      <c r="I821" s="103">
        <v>17.13</v>
      </c>
      <c r="J821" s="103">
        <v>38.54</v>
      </c>
    </row>
    <row r="822" spans="1:10" s="108" customFormat="1" ht="25.5" customHeight="1" x14ac:dyDescent="0.25">
      <c r="A822" s="99" t="s">
        <v>465</v>
      </c>
      <c r="B822" s="100" t="s">
        <v>520</v>
      </c>
      <c r="C822" s="99" t="s">
        <v>18</v>
      </c>
      <c r="D822" s="99" t="s">
        <v>521</v>
      </c>
      <c r="E822" s="187" t="s">
        <v>464</v>
      </c>
      <c r="F822" s="187"/>
      <c r="G822" s="101" t="s">
        <v>20</v>
      </c>
      <c r="H822" s="102">
        <v>2.25</v>
      </c>
      <c r="I822" s="103">
        <v>22.03</v>
      </c>
      <c r="J822" s="103">
        <v>49.56</v>
      </c>
    </row>
    <row r="823" spans="1:10" s="108" customFormat="1" ht="26.25" customHeight="1" x14ac:dyDescent="0.25">
      <c r="A823" s="99" t="s">
        <v>468</v>
      </c>
      <c r="B823" s="100" t="s">
        <v>1067</v>
      </c>
      <c r="C823" s="99" t="s">
        <v>18</v>
      </c>
      <c r="D823" s="99" t="s">
        <v>1068</v>
      </c>
      <c r="E823" s="187" t="s">
        <v>491</v>
      </c>
      <c r="F823" s="187"/>
      <c r="G823" s="101" t="s">
        <v>42</v>
      </c>
      <c r="H823" s="102">
        <v>1</v>
      </c>
      <c r="I823" s="103">
        <v>242.69</v>
      </c>
      <c r="J823" s="103">
        <v>242.69</v>
      </c>
    </row>
    <row r="824" spans="1:10" s="108" customFormat="1" x14ac:dyDescent="0.25">
      <c r="A824" s="104"/>
      <c r="B824" s="104"/>
      <c r="C824" s="104"/>
      <c r="D824" s="104"/>
      <c r="E824" s="104"/>
      <c r="F824" s="104"/>
      <c r="G824" s="104"/>
      <c r="H824" s="104"/>
      <c r="I824" s="104"/>
      <c r="J824" s="104"/>
    </row>
    <row r="825" spans="1:10" ht="30" customHeight="1" x14ac:dyDescent="0.25">
      <c r="A825" s="119" t="s">
        <v>339</v>
      </c>
      <c r="B825" s="120" t="s">
        <v>4</v>
      </c>
      <c r="C825" s="119" t="s">
        <v>5</v>
      </c>
      <c r="D825" s="119" t="s">
        <v>6</v>
      </c>
      <c r="E825" s="191" t="s">
        <v>462</v>
      </c>
      <c r="F825" s="191"/>
      <c r="G825" s="121" t="s">
        <v>7</v>
      </c>
      <c r="H825" s="120" t="s">
        <v>8</v>
      </c>
      <c r="I825" s="120" t="s">
        <v>9</v>
      </c>
      <c r="J825" s="120" t="s">
        <v>10</v>
      </c>
    </row>
    <row r="826" spans="1:10" ht="38.25" customHeight="1" x14ac:dyDescent="0.25">
      <c r="A826" s="94" t="s">
        <v>463</v>
      </c>
      <c r="B826" s="95" t="s">
        <v>340</v>
      </c>
      <c r="C826" s="94" t="s">
        <v>18</v>
      </c>
      <c r="D826" s="94" t="s">
        <v>341</v>
      </c>
      <c r="E826" s="186" t="s">
        <v>725</v>
      </c>
      <c r="F826" s="186"/>
      <c r="G826" s="96" t="s">
        <v>42</v>
      </c>
      <c r="H826" s="97">
        <v>1</v>
      </c>
      <c r="I826" s="98">
        <v>187.18</v>
      </c>
      <c r="J826" s="98">
        <v>187.18</v>
      </c>
    </row>
    <row r="827" spans="1:10" s="108" customFormat="1" ht="25.5" customHeight="1" x14ac:dyDescent="0.25">
      <c r="A827" s="99" t="s">
        <v>465</v>
      </c>
      <c r="B827" s="100" t="s">
        <v>877</v>
      </c>
      <c r="C827" s="99" t="s">
        <v>18</v>
      </c>
      <c r="D827" s="99" t="s">
        <v>878</v>
      </c>
      <c r="E827" s="187" t="s">
        <v>464</v>
      </c>
      <c r="F827" s="187"/>
      <c r="G827" s="101" t="s">
        <v>20</v>
      </c>
      <c r="H827" s="102">
        <v>0.81799999999999995</v>
      </c>
      <c r="I827" s="103">
        <v>14.1</v>
      </c>
      <c r="J827" s="103">
        <v>11.53</v>
      </c>
    </row>
    <row r="828" spans="1:10" s="108" customFormat="1" ht="25.5" customHeight="1" x14ac:dyDescent="0.25">
      <c r="A828" s="99" t="s">
        <v>465</v>
      </c>
      <c r="B828" s="100" t="s">
        <v>784</v>
      </c>
      <c r="C828" s="99" t="s">
        <v>18</v>
      </c>
      <c r="D828" s="99" t="s">
        <v>785</v>
      </c>
      <c r="E828" s="187" t="s">
        <v>464</v>
      </c>
      <c r="F828" s="187"/>
      <c r="G828" s="101" t="s">
        <v>20</v>
      </c>
      <c r="H828" s="102">
        <v>0.81799999999999995</v>
      </c>
      <c r="I828" s="103">
        <v>17.809999999999999</v>
      </c>
      <c r="J828" s="103">
        <v>14.56</v>
      </c>
    </row>
    <row r="829" spans="1:10" s="108" customFormat="1" ht="15" customHeight="1" x14ac:dyDescent="0.25">
      <c r="A829" s="99" t="s">
        <v>468</v>
      </c>
      <c r="B829" s="100" t="s">
        <v>1069</v>
      </c>
      <c r="C829" s="99" t="s">
        <v>18</v>
      </c>
      <c r="D829" s="99" t="s">
        <v>1070</v>
      </c>
      <c r="E829" s="187" t="s">
        <v>491</v>
      </c>
      <c r="F829" s="187"/>
      <c r="G829" s="101" t="s">
        <v>42</v>
      </c>
      <c r="H829" s="102">
        <v>3.7999999999999999E-2</v>
      </c>
      <c r="I829" s="103">
        <v>7.96</v>
      </c>
      <c r="J829" s="103">
        <v>0.3</v>
      </c>
    </row>
    <row r="830" spans="1:10" s="108" customFormat="1" ht="15.75" customHeight="1" x14ac:dyDescent="0.25">
      <c r="A830" s="99" t="s">
        <v>468</v>
      </c>
      <c r="B830" s="100" t="s">
        <v>1071</v>
      </c>
      <c r="C830" s="99" t="s">
        <v>18</v>
      </c>
      <c r="D830" s="99" t="s">
        <v>1072</v>
      </c>
      <c r="E830" s="187" t="s">
        <v>491</v>
      </c>
      <c r="F830" s="187"/>
      <c r="G830" s="101" t="s">
        <v>42</v>
      </c>
      <c r="H830" s="102">
        <v>1</v>
      </c>
      <c r="I830" s="103">
        <v>160.79</v>
      </c>
      <c r="J830" s="103">
        <v>160.79</v>
      </c>
    </row>
    <row r="831" spans="1:10" s="108" customFormat="1" ht="15.75" customHeight="1" x14ac:dyDescent="0.25">
      <c r="A831" s="104"/>
      <c r="B831" s="104"/>
      <c r="C831" s="104"/>
      <c r="D831" s="104"/>
      <c r="E831" s="104"/>
      <c r="F831" s="104"/>
      <c r="G831" s="104"/>
      <c r="H831" s="104"/>
      <c r="I831" s="104"/>
      <c r="J831" s="104"/>
    </row>
    <row r="832" spans="1:10" ht="26.25" customHeight="1" x14ac:dyDescent="0.25">
      <c r="A832" s="119" t="s">
        <v>342</v>
      </c>
      <c r="B832" s="120" t="s">
        <v>4</v>
      </c>
      <c r="C832" s="119" t="s">
        <v>5</v>
      </c>
      <c r="D832" s="119" t="s">
        <v>6</v>
      </c>
      <c r="E832" s="191" t="s">
        <v>462</v>
      </c>
      <c r="F832" s="191"/>
      <c r="G832" s="121" t="s">
        <v>7</v>
      </c>
      <c r="H832" s="120" t="s">
        <v>8</v>
      </c>
      <c r="I832" s="120" t="s">
        <v>9</v>
      </c>
      <c r="J832" s="120" t="s">
        <v>10</v>
      </c>
    </row>
    <row r="833" spans="1:10" ht="51" customHeight="1" x14ac:dyDescent="0.25">
      <c r="A833" s="94" t="s">
        <v>463</v>
      </c>
      <c r="B833" s="95" t="s">
        <v>343</v>
      </c>
      <c r="C833" s="94" t="s">
        <v>18</v>
      </c>
      <c r="D833" s="94" t="s">
        <v>344</v>
      </c>
      <c r="E833" s="186" t="s">
        <v>741</v>
      </c>
      <c r="F833" s="186"/>
      <c r="G833" s="96" t="s">
        <v>42</v>
      </c>
      <c r="H833" s="97">
        <v>1</v>
      </c>
      <c r="I833" s="98">
        <v>963.99</v>
      </c>
      <c r="J833" s="98">
        <v>963.99</v>
      </c>
    </row>
    <row r="834" spans="1:10" s="108" customFormat="1" ht="25.5" customHeight="1" x14ac:dyDescent="0.25">
      <c r="A834" s="99" t="s">
        <v>465</v>
      </c>
      <c r="B834" s="100" t="s">
        <v>877</v>
      </c>
      <c r="C834" s="99" t="s">
        <v>18</v>
      </c>
      <c r="D834" s="99" t="s">
        <v>878</v>
      </c>
      <c r="E834" s="187" t="s">
        <v>464</v>
      </c>
      <c r="F834" s="187"/>
      <c r="G834" s="101" t="s">
        <v>20</v>
      </c>
      <c r="H834" s="102">
        <v>3.0369999999999999</v>
      </c>
      <c r="I834" s="103">
        <v>14.1</v>
      </c>
      <c r="J834" s="103">
        <v>42.82</v>
      </c>
    </row>
    <row r="835" spans="1:10" s="108" customFormat="1" ht="38.25" customHeight="1" x14ac:dyDescent="0.25">
      <c r="A835" s="99" t="s">
        <v>465</v>
      </c>
      <c r="B835" s="100" t="s">
        <v>784</v>
      </c>
      <c r="C835" s="99" t="s">
        <v>18</v>
      </c>
      <c r="D835" s="99" t="s">
        <v>785</v>
      </c>
      <c r="E835" s="187" t="s">
        <v>464</v>
      </c>
      <c r="F835" s="187"/>
      <c r="G835" s="101" t="s">
        <v>20</v>
      </c>
      <c r="H835" s="102">
        <v>3.0369999999999999</v>
      </c>
      <c r="I835" s="103">
        <v>17.809999999999999</v>
      </c>
      <c r="J835" s="103">
        <v>54.08</v>
      </c>
    </row>
    <row r="836" spans="1:10" s="108" customFormat="1" ht="25.5" customHeight="1" x14ac:dyDescent="0.25">
      <c r="A836" s="99" t="s">
        <v>468</v>
      </c>
      <c r="B836" s="100" t="s">
        <v>1073</v>
      </c>
      <c r="C836" s="99" t="s">
        <v>18</v>
      </c>
      <c r="D836" s="99" t="s">
        <v>1074</v>
      </c>
      <c r="E836" s="187" t="s">
        <v>491</v>
      </c>
      <c r="F836" s="187"/>
      <c r="G836" s="101" t="s">
        <v>42</v>
      </c>
      <c r="H836" s="102">
        <v>1</v>
      </c>
      <c r="I836" s="103">
        <v>47.97</v>
      </c>
      <c r="J836" s="103">
        <v>47.97</v>
      </c>
    </row>
    <row r="837" spans="1:10" s="108" customFormat="1" ht="25.5" customHeight="1" x14ac:dyDescent="0.25">
      <c r="A837" s="99" t="s">
        <v>468</v>
      </c>
      <c r="B837" s="100" t="s">
        <v>1075</v>
      </c>
      <c r="C837" s="99" t="s">
        <v>18</v>
      </c>
      <c r="D837" s="99" t="s">
        <v>1076</v>
      </c>
      <c r="E837" s="187" t="s">
        <v>491</v>
      </c>
      <c r="F837" s="187"/>
      <c r="G837" s="101" t="s">
        <v>42</v>
      </c>
      <c r="H837" s="102">
        <v>4</v>
      </c>
      <c r="I837" s="103">
        <v>0.41</v>
      </c>
      <c r="J837" s="103">
        <v>1.64</v>
      </c>
    </row>
    <row r="838" spans="1:10" s="108" customFormat="1" ht="26.25" customHeight="1" x14ac:dyDescent="0.25">
      <c r="A838" s="99" t="s">
        <v>468</v>
      </c>
      <c r="B838" s="100" t="s">
        <v>1077</v>
      </c>
      <c r="C838" s="99" t="s">
        <v>18</v>
      </c>
      <c r="D838" s="99" t="s">
        <v>1078</v>
      </c>
      <c r="E838" s="187" t="s">
        <v>491</v>
      </c>
      <c r="F838" s="187"/>
      <c r="G838" s="101" t="s">
        <v>42</v>
      </c>
      <c r="H838" s="102">
        <v>1</v>
      </c>
      <c r="I838" s="103">
        <v>271.19</v>
      </c>
      <c r="J838" s="103">
        <v>271.19</v>
      </c>
    </row>
    <row r="839" spans="1:10" s="108" customFormat="1" ht="25.5" customHeight="1" x14ac:dyDescent="0.25">
      <c r="A839" s="99" t="s">
        <v>468</v>
      </c>
      <c r="B839" s="100" t="s">
        <v>1079</v>
      </c>
      <c r="C839" s="99" t="s">
        <v>18</v>
      </c>
      <c r="D839" s="99" t="s">
        <v>1080</v>
      </c>
      <c r="E839" s="187" t="s">
        <v>491</v>
      </c>
      <c r="F839" s="187"/>
      <c r="G839" s="101" t="s">
        <v>42</v>
      </c>
      <c r="H839" s="102">
        <v>1</v>
      </c>
      <c r="I839" s="103">
        <v>10.42</v>
      </c>
      <c r="J839" s="103">
        <v>10.42</v>
      </c>
    </row>
    <row r="840" spans="1:10" s="108" customFormat="1" ht="25.5" customHeight="1" x14ac:dyDescent="0.25">
      <c r="A840" s="99" t="s">
        <v>468</v>
      </c>
      <c r="B840" s="100" t="s">
        <v>1081</v>
      </c>
      <c r="C840" s="99" t="s">
        <v>18</v>
      </c>
      <c r="D840" s="99" t="s">
        <v>1082</v>
      </c>
      <c r="E840" s="187" t="s">
        <v>491</v>
      </c>
      <c r="F840" s="187"/>
      <c r="G840" s="101" t="s">
        <v>42</v>
      </c>
      <c r="H840" s="102">
        <v>1</v>
      </c>
      <c r="I840" s="103">
        <v>156.41999999999999</v>
      </c>
      <c r="J840" s="103">
        <v>156.41999999999999</v>
      </c>
    </row>
    <row r="841" spans="1:10" s="108" customFormat="1" ht="25.5" customHeight="1" x14ac:dyDescent="0.25">
      <c r="A841" s="99" t="s">
        <v>468</v>
      </c>
      <c r="B841" s="100" t="s">
        <v>1083</v>
      </c>
      <c r="C841" s="99" t="s">
        <v>18</v>
      </c>
      <c r="D841" s="99" t="s">
        <v>1084</v>
      </c>
      <c r="E841" s="187" t="s">
        <v>491</v>
      </c>
      <c r="F841" s="187"/>
      <c r="G841" s="101" t="s">
        <v>42</v>
      </c>
      <c r="H841" s="102">
        <v>1</v>
      </c>
      <c r="I841" s="103">
        <v>269.95</v>
      </c>
      <c r="J841" s="103">
        <v>269.95</v>
      </c>
    </row>
    <row r="842" spans="1:10" s="108" customFormat="1" ht="25.5" customHeight="1" x14ac:dyDescent="0.25">
      <c r="A842" s="99" t="s">
        <v>468</v>
      </c>
      <c r="B842" s="100" t="s">
        <v>1085</v>
      </c>
      <c r="C842" s="99" t="s">
        <v>18</v>
      </c>
      <c r="D842" s="99" t="s">
        <v>1086</v>
      </c>
      <c r="E842" s="187" t="s">
        <v>491</v>
      </c>
      <c r="F842" s="187"/>
      <c r="G842" s="101" t="s">
        <v>42</v>
      </c>
      <c r="H842" s="102">
        <v>1</v>
      </c>
      <c r="I842" s="103">
        <v>109.5</v>
      </c>
      <c r="J842" s="103">
        <v>109.5</v>
      </c>
    </row>
    <row r="843" spans="1:10" s="108" customFormat="1" ht="15.75" customHeight="1" x14ac:dyDescent="0.25">
      <c r="A843" s="104"/>
      <c r="B843" s="104"/>
      <c r="C843" s="104"/>
      <c r="D843" s="104"/>
      <c r="E843" s="104"/>
      <c r="F843" s="104"/>
      <c r="G843" s="104"/>
      <c r="H843" s="104"/>
      <c r="I843" s="104"/>
      <c r="J843" s="104"/>
    </row>
    <row r="844" spans="1:10" ht="30" customHeight="1" x14ac:dyDescent="0.25">
      <c r="A844" s="119" t="s">
        <v>345</v>
      </c>
      <c r="B844" s="120" t="s">
        <v>4</v>
      </c>
      <c r="C844" s="119" t="s">
        <v>5</v>
      </c>
      <c r="D844" s="119" t="s">
        <v>6</v>
      </c>
      <c r="E844" s="191" t="s">
        <v>462</v>
      </c>
      <c r="F844" s="191"/>
      <c r="G844" s="121" t="s">
        <v>7</v>
      </c>
      <c r="H844" s="120" t="s">
        <v>8</v>
      </c>
      <c r="I844" s="120" t="s">
        <v>9</v>
      </c>
      <c r="J844" s="120" t="s">
        <v>10</v>
      </c>
    </row>
    <row r="845" spans="1:10" ht="25.5" customHeight="1" x14ac:dyDescent="0.25">
      <c r="A845" s="94" t="s">
        <v>463</v>
      </c>
      <c r="B845" s="95" t="s">
        <v>346</v>
      </c>
      <c r="C845" s="94" t="s">
        <v>18</v>
      </c>
      <c r="D845" s="94" t="s">
        <v>347</v>
      </c>
      <c r="E845" s="186" t="s">
        <v>725</v>
      </c>
      <c r="F845" s="186"/>
      <c r="G845" s="96" t="s">
        <v>42</v>
      </c>
      <c r="H845" s="97">
        <v>1</v>
      </c>
      <c r="I845" s="98">
        <v>267.55</v>
      </c>
      <c r="J845" s="98">
        <v>267.55</v>
      </c>
    </row>
    <row r="846" spans="1:10" s="108" customFormat="1" ht="25.5" customHeight="1" x14ac:dyDescent="0.25">
      <c r="A846" s="99" t="s">
        <v>465</v>
      </c>
      <c r="B846" s="100" t="s">
        <v>877</v>
      </c>
      <c r="C846" s="99" t="s">
        <v>18</v>
      </c>
      <c r="D846" s="99" t="s">
        <v>878</v>
      </c>
      <c r="E846" s="187" t="s">
        <v>464</v>
      </c>
      <c r="F846" s="187"/>
      <c r="G846" s="101" t="s">
        <v>20</v>
      </c>
      <c r="H846" s="102">
        <v>0.81799999999999995</v>
      </c>
      <c r="I846" s="103">
        <v>14.1</v>
      </c>
      <c r="J846" s="103">
        <v>11.53</v>
      </c>
    </row>
    <row r="847" spans="1:10" s="108" customFormat="1" ht="25.5" customHeight="1" x14ac:dyDescent="0.25">
      <c r="A847" s="99" t="s">
        <v>465</v>
      </c>
      <c r="B847" s="100" t="s">
        <v>784</v>
      </c>
      <c r="C847" s="99" t="s">
        <v>18</v>
      </c>
      <c r="D847" s="99" t="s">
        <v>785</v>
      </c>
      <c r="E847" s="187" t="s">
        <v>464</v>
      </c>
      <c r="F847" s="187"/>
      <c r="G847" s="101" t="s">
        <v>20</v>
      </c>
      <c r="H847" s="102">
        <v>0.81799999999999995</v>
      </c>
      <c r="I847" s="103">
        <v>17.809999999999999</v>
      </c>
      <c r="J847" s="103">
        <v>14.56</v>
      </c>
    </row>
    <row r="848" spans="1:10" s="108" customFormat="1" ht="25.5" customHeight="1" x14ac:dyDescent="0.25">
      <c r="A848" s="99" t="s">
        <v>468</v>
      </c>
      <c r="B848" s="100" t="s">
        <v>1069</v>
      </c>
      <c r="C848" s="99" t="s">
        <v>18</v>
      </c>
      <c r="D848" s="99" t="s">
        <v>1070</v>
      </c>
      <c r="E848" s="187" t="s">
        <v>491</v>
      </c>
      <c r="F848" s="187"/>
      <c r="G848" s="101" t="s">
        <v>42</v>
      </c>
      <c r="H848" s="102">
        <v>3.7999999999999999E-2</v>
      </c>
      <c r="I848" s="103">
        <v>7.96</v>
      </c>
      <c r="J848" s="103">
        <v>0.3</v>
      </c>
    </row>
    <row r="849" spans="1:10" s="108" customFormat="1" ht="26.25" customHeight="1" x14ac:dyDescent="0.25">
      <c r="A849" s="99" t="s">
        <v>468</v>
      </c>
      <c r="B849" s="100" t="s">
        <v>1087</v>
      </c>
      <c r="C849" s="99" t="s">
        <v>18</v>
      </c>
      <c r="D849" s="99" t="s">
        <v>1088</v>
      </c>
      <c r="E849" s="187" t="s">
        <v>491</v>
      </c>
      <c r="F849" s="187"/>
      <c r="G849" s="101" t="s">
        <v>42</v>
      </c>
      <c r="H849" s="102">
        <v>1</v>
      </c>
      <c r="I849" s="103">
        <v>241.16</v>
      </c>
      <c r="J849" s="103">
        <v>241.16</v>
      </c>
    </row>
    <row r="850" spans="1:10" s="108" customFormat="1" x14ac:dyDescent="0.25">
      <c r="A850" s="104"/>
      <c r="B850" s="104"/>
      <c r="C850" s="104"/>
      <c r="D850" s="104"/>
      <c r="E850" s="104"/>
      <c r="F850" s="104"/>
      <c r="G850" s="104"/>
      <c r="H850" s="104"/>
      <c r="I850" s="104"/>
      <c r="J850" s="104"/>
    </row>
    <row r="851" spans="1:10" ht="25.5" customHeight="1" x14ac:dyDescent="0.25">
      <c r="A851" s="119" t="s">
        <v>348</v>
      </c>
      <c r="B851" s="120" t="s">
        <v>4</v>
      </c>
      <c r="C851" s="119" t="s">
        <v>5</v>
      </c>
      <c r="D851" s="119" t="s">
        <v>6</v>
      </c>
      <c r="E851" s="191" t="s">
        <v>462</v>
      </c>
      <c r="F851" s="191"/>
      <c r="G851" s="121" t="s">
        <v>7</v>
      </c>
      <c r="H851" s="120" t="s">
        <v>8</v>
      </c>
      <c r="I851" s="120" t="s">
        <v>9</v>
      </c>
      <c r="J851" s="120" t="s">
        <v>10</v>
      </c>
    </row>
    <row r="852" spans="1:10" ht="25.5" customHeight="1" x14ac:dyDescent="0.25">
      <c r="A852" s="94" t="s">
        <v>463</v>
      </c>
      <c r="B852" s="95" t="s">
        <v>349</v>
      </c>
      <c r="C852" s="94" t="s">
        <v>18</v>
      </c>
      <c r="D852" s="94" t="s">
        <v>350</v>
      </c>
      <c r="E852" s="186" t="s">
        <v>741</v>
      </c>
      <c r="F852" s="186"/>
      <c r="G852" s="96" t="s">
        <v>42</v>
      </c>
      <c r="H852" s="97">
        <v>1</v>
      </c>
      <c r="I852" s="98">
        <v>104.41</v>
      </c>
      <c r="J852" s="98">
        <v>104.41</v>
      </c>
    </row>
    <row r="853" spans="1:10" s="108" customFormat="1" ht="25.5" customHeight="1" x14ac:dyDescent="0.25">
      <c r="A853" s="99" t="s">
        <v>465</v>
      </c>
      <c r="B853" s="100" t="s">
        <v>877</v>
      </c>
      <c r="C853" s="99" t="s">
        <v>18</v>
      </c>
      <c r="D853" s="99" t="s">
        <v>878</v>
      </c>
      <c r="E853" s="187" t="s">
        <v>464</v>
      </c>
      <c r="F853" s="187"/>
      <c r="G853" s="101" t="s">
        <v>20</v>
      </c>
      <c r="H853" s="102">
        <v>0.65</v>
      </c>
      <c r="I853" s="103">
        <v>14.1</v>
      </c>
      <c r="J853" s="103">
        <v>9.16</v>
      </c>
    </row>
    <row r="854" spans="1:10" s="108" customFormat="1" ht="25.5" customHeight="1" x14ac:dyDescent="0.25">
      <c r="A854" s="99" t="s">
        <v>465</v>
      </c>
      <c r="B854" s="100" t="s">
        <v>784</v>
      </c>
      <c r="C854" s="99" t="s">
        <v>18</v>
      </c>
      <c r="D854" s="99" t="s">
        <v>785</v>
      </c>
      <c r="E854" s="187" t="s">
        <v>464</v>
      </c>
      <c r="F854" s="187"/>
      <c r="G854" s="101" t="s">
        <v>20</v>
      </c>
      <c r="H854" s="102">
        <v>0.65</v>
      </c>
      <c r="I854" s="103">
        <v>17.809999999999999</v>
      </c>
      <c r="J854" s="103">
        <v>11.57</v>
      </c>
    </row>
    <row r="855" spans="1:10" s="108" customFormat="1" ht="25.5" customHeight="1" x14ac:dyDescent="0.25">
      <c r="A855" s="99" t="s">
        <v>468</v>
      </c>
      <c r="B855" s="100" t="s">
        <v>1089</v>
      </c>
      <c r="C855" s="99" t="s">
        <v>18</v>
      </c>
      <c r="D855" s="99" t="s">
        <v>1090</v>
      </c>
      <c r="E855" s="187" t="s">
        <v>491</v>
      </c>
      <c r="F855" s="187"/>
      <c r="G855" s="101" t="s">
        <v>42</v>
      </c>
      <c r="H855" s="102">
        <v>0.02</v>
      </c>
      <c r="I855" s="103">
        <v>2.16</v>
      </c>
      <c r="J855" s="103">
        <v>0.04</v>
      </c>
    </row>
    <row r="856" spans="1:10" s="108" customFormat="1" ht="25.5" customHeight="1" x14ac:dyDescent="0.25">
      <c r="A856" s="99" t="s">
        <v>468</v>
      </c>
      <c r="B856" s="100" t="s">
        <v>1091</v>
      </c>
      <c r="C856" s="99" t="s">
        <v>18</v>
      </c>
      <c r="D856" s="99" t="s">
        <v>1092</v>
      </c>
      <c r="E856" s="187" t="s">
        <v>491</v>
      </c>
      <c r="F856" s="187"/>
      <c r="G856" s="101" t="s">
        <v>42</v>
      </c>
      <c r="H856" s="102">
        <v>1</v>
      </c>
      <c r="I856" s="103">
        <v>83.64</v>
      </c>
      <c r="J856" s="103">
        <v>83.64</v>
      </c>
    </row>
    <row r="857" spans="1:10" s="108" customFormat="1" x14ac:dyDescent="0.25">
      <c r="A857" s="104"/>
      <c r="B857" s="104"/>
      <c r="C857" s="104"/>
      <c r="D857" s="104"/>
      <c r="E857" s="104"/>
      <c r="F857" s="104"/>
      <c r="G857" s="104"/>
      <c r="H857" s="104"/>
      <c r="I857" s="104"/>
      <c r="J857" s="104"/>
    </row>
    <row r="858" spans="1:10" ht="30" customHeight="1" x14ac:dyDescent="0.25">
      <c r="A858" s="119" t="s">
        <v>351</v>
      </c>
      <c r="B858" s="120" t="s">
        <v>4</v>
      </c>
      <c r="C858" s="119" t="s">
        <v>5</v>
      </c>
      <c r="D858" s="119" t="s">
        <v>6</v>
      </c>
      <c r="E858" s="191" t="s">
        <v>462</v>
      </c>
      <c r="F858" s="191"/>
      <c r="G858" s="121" t="s">
        <v>7</v>
      </c>
      <c r="H858" s="120" t="s">
        <v>8</v>
      </c>
      <c r="I858" s="120" t="s">
        <v>9</v>
      </c>
      <c r="J858" s="120" t="s">
        <v>10</v>
      </c>
    </row>
    <row r="859" spans="1:10" ht="38.25" customHeight="1" x14ac:dyDescent="0.25">
      <c r="A859" s="94" t="s">
        <v>463</v>
      </c>
      <c r="B859" s="95" t="s">
        <v>352</v>
      </c>
      <c r="C859" s="94" t="s">
        <v>18</v>
      </c>
      <c r="D859" s="94" t="s">
        <v>353</v>
      </c>
      <c r="E859" s="186" t="s">
        <v>725</v>
      </c>
      <c r="F859" s="186"/>
      <c r="G859" s="96" t="s">
        <v>42</v>
      </c>
      <c r="H859" s="97">
        <v>1</v>
      </c>
      <c r="I859" s="98">
        <v>114.28</v>
      </c>
      <c r="J859" s="98">
        <v>114.28</v>
      </c>
    </row>
    <row r="860" spans="1:10" s="108" customFormat="1" ht="25.5" customHeight="1" x14ac:dyDescent="0.25">
      <c r="A860" s="99" t="s">
        <v>465</v>
      </c>
      <c r="B860" s="100" t="s">
        <v>877</v>
      </c>
      <c r="C860" s="99" t="s">
        <v>18</v>
      </c>
      <c r="D860" s="99" t="s">
        <v>878</v>
      </c>
      <c r="E860" s="187" t="s">
        <v>464</v>
      </c>
      <c r="F860" s="187"/>
      <c r="G860" s="101" t="s">
        <v>20</v>
      </c>
      <c r="H860" s="102">
        <v>0.39800000000000002</v>
      </c>
      <c r="I860" s="103">
        <v>14.1</v>
      </c>
      <c r="J860" s="103">
        <v>5.61</v>
      </c>
    </row>
    <row r="861" spans="1:10" s="108" customFormat="1" ht="25.5" customHeight="1" x14ac:dyDescent="0.25">
      <c r="A861" s="99" t="s">
        <v>465</v>
      </c>
      <c r="B861" s="100" t="s">
        <v>784</v>
      </c>
      <c r="C861" s="99" t="s">
        <v>18</v>
      </c>
      <c r="D861" s="99" t="s">
        <v>785</v>
      </c>
      <c r="E861" s="187" t="s">
        <v>464</v>
      </c>
      <c r="F861" s="187"/>
      <c r="G861" s="101" t="s">
        <v>20</v>
      </c>
      <c r="H861" s="102">
        <v>0.39800000000000002</v>
      </c>
      <c r="I861" s="103">
        <v>17.809999999999999</v>
      </c>
      <c r="J861" s="103">
        <v>7.08</v>
      </c>
    </row>
    <row r="862" spans="1:10" s="108" customFormat="1" ht="25.5" customHeight="1" x14ac:dyDescent="0.25">
      <c r="A862" s="99" t="s">
        <v>468</v>
      </c>
      <c r="B862" s="100" t="s">
        <v>1069</v>
      </c>
      <c r="C862" s="99" t="s">
        <v>18</v>
      </c>
      <c r="D862" s="99" t="s">
        <v>1070</v>
      </c>
      <c r="E862" s="187" t="s">
        <v>491</v>
      </c>
      <c r="F862" s="187"/>
      <c r="G862" s="101" t="s">
        <v>42</v>
      </c>
      <c r="H862" s="102">
        <v>0.03</v>
      </c>
      <c r="I862" s="103">
        <v>7.96</v>
      </c>
      <c r="J862" s="103">
        <v>0.23</v>
      </c>
    </row>
    <row r="863" spans="1:10" s="108" customFormat="1" ht="25.5" customHeight="1" x14ac:dyDescent="0.25">
      <c r="A863" s="99" t="s">
        <v>468</v>
      </c>
      <c r="B863" s="100" t="s">
        <v>1093</v>
      </c>
      <c r="C863" s="99" t="s">
        <v>18</v>
      </c>
      <c r="D863" s="99" t="s">
        <v>1094</v>
      </c>
      <c r="E863" s="187" t="s">
        <v>491</v>
      </c>
      <c r="F863" s="187"/>
      <c r="G863" s="101" t="s">
        <v>558</v>
      </c>
      <c r="H863" s="102">
        <v>7.0000000000000001E-3</v>
      </c>
      <c r="I863" s="103">
        <v>20.34</v>
      </c>
      <c r="J863" s="103">
        <v>0.14000000000000001</v>
      </c>
    </row>
    <row r="864" spans="1:10" s="108" customFormat="1" ht="26.25" customHeight="1" x14ac:dyDescent="0.25">
      <c r="A864" s="99" t="s">
        <v>468</v>
      </c>
      <c r="B864" s="100" t="s">
        <v>1095</v>
      </c>
      <c r="C864" s="99" t="s">
        <v>18</v>
      </c>
      <c r="D864" s="99" t="s">
        <v>1096</v>
      </c>
      <c r="E864" s="187" t="s">
        <v>491</v>
      </c>
      <c r="F864" s="187"/>
      <c r="G864" s="101" t="s">
        <v>42</v>
      </c>
      <c r="H864" s="102">
        <v>1</v>
      </c>
      <c r="I864" s="103">
        <v>101.22</v>
      </c>
      <c r="J864" s="103">
        <v>101.22</v>
      </c>
    </row>
    <row r="865" spans="1:10" s="108" customFormat="1" x14ac:dyDescent="0.25">
      <c r="A865" s="104"/>
      <c r="B865" s="104"/>
      <c r="C865" s="104"/>
      <c r="D865" s="104"/>
      <c r="E865" s="104"/>
      <c r="F865" s="104"/>
      <c r="G865" s="104"/>
      <c r="H865" s="104"/>
      <c r="I865" s="104"/>
      <c r="J865" s="104"/>
    </row>
    <row r="866" spans="1:10" ht="25.5" customHeight="1" x14ac:dyDescent="0.25">
      <c r="A866" s="119" t="s">
        <v>354</v>
      </c>
      <c r="B866" s="120" t="s">
        <v>4</v>
      </c>
      <c r="C866" s="119" t="s">
        <v>5</v>
      </c>
      <c r="D866" s="119" t="s">
        <v>6</v>
      </c>
      <c r="E866" s="191" t="s">
        <v>462</v>
      </c>
      <c r="F866" s="191"/>
      <c r="G866" s="121" t="s">
        <v>7</v>
      </c>
      <c r="H866" s="120" t="s">
        <v>8</v>
      </c>
      <c r="I866" s="120" t="s">
        <v>9</v>
      </c>
      <c r="J866" s="120" t="s">
        <v>10</v>
      </c>
    </row>
    <row r="867" spans="1:10" ht="26.25" customHeight="1" x14ac:dyDescent="0.25">
      <c r="A867" s="94" t="s">
        <v>463</v>
      </c>
      <c r="B867" s="95" t="s">
        <v>355</v>
      </c>
      <c r="C867" s="94" t="s">
        <v>30</v>
      </c>
      <c r="D867" s="94" t="s">
        <v>356</v>
      </c>
      <c r="E867" s="186" t="s">
        <v>890</v>
      </c>
      <c r="F867" s="186"/>
      <c r="G867" s="96" t="s">
        <v>154</v>
      </c>
      <c r="H867" s="97">
        <v>1</v>
      </c>
      <c r="I867" s="98">
        <v>859.55</v>
      </c>
      <c r="J867" s="98">
        <v>859.55</v>
      </c>
    </row>
    <row r="868" spans="1:10" s="108" customFormat="1" ht="25.5" customHeight="1" x14ac:dyDescent="0.25">
      <c r="A868" s="99" t="s">
        <v>465</v>
      </c>
      <c r="B868" s="100" t="s">
        <v>881</v>
      </c>
      <c r="C868" s="99" t="s">
        <v>18</v>
      </c>
      <c r="D868" s="99" t="s">
        <v>882</v>
      </c>
      <c r="E868" s="187" t="s">
        <v>464</v>
      </c>
      <c r="F868" s="187"/>
      <c r="G868" s="101" t="s">
        <v>20</v>
      </c>
      <c r="H868" s="102">
        <v>10</v>
      </c>
      <c r="I868" s="103">
        <v>17.13</v>
      </c>
      <c r="J868" s="103">
        <v>171.3</v>
      </c>
    </row>
    <row r="869" spans="1:10" s="108" customFormat="1" ht="25.5" customHeight="1" x14ac:dyDescent="0.25">
      <c r="A869" s="99" t="s">
        <v>465</v>
      </c>
      <c r="B869" s="100" t="s">
        <v>520</v>
      </c>
      <c r="C869" s="99" t="s">
        <v>18</v>
      </c>
      <c r="D869" s="99" t="s">
        <v>521</v>
      </c>
      <c r="E869" s="187" t="s">
        <v>464</v>
      </c>
      <c r="F869" s="187"/>
      <c r="G869" s="101" t="s">
        <v>20</v>
      </c>
      <c r="H869" s="102">
        <v>10</v>
      </c>
      <c r="I869" s="103">
        <v>22.03</v>
      </c>
      <c r="J869" s="103">
        <v>220.3</v>
      </c>
    </row>
    <row r="870" spans="1:10" s="108" customFormat="1" ht="15" customHeight="1" x14ac:dyDescent="0.25">
      <c r="A870" s="99" t="s">
        <v>468</v>
      </c>
      <c r="B870" s="100" t="s">
        <v>977</v>
      </c>
      <c r="C870" s="99" t="s">
        <v>18</v>
      </c>
      <c r="D870" s="99" t="s">
        <v>978</v>
      </c>
      <c r="E870" s="187" t="s">
        <v>491</v>
      </c>
      <c r="F870" s="187"/>
      <c r="G870" s="101" t="s">
        <v>42</v>
      </c>
      <c r="H870" s="102">
        <v>50</v>
      </c>
      <c r="I870" s="103">
        <v>0.54</v>
      </c>
      <c r="J870" s="103">
        <v>27</v>
      </c>
    </row>
    <row r="871" spans="1:10" s="108" customFormat="1" ht="25.5" customHeight="1" x14ac:dyDescent="0.25">
      <c r="A871" s="99" t="s">
        <v>468</v>
      </c>
      <c r="B871" s="100" t="s">
        <v>1097</v>
      </c>
      <c r="C871" s="99" t="s">
        <v>18</v>
      </c>
      <c r="D871" s="99" t="s">
        <v>1098</v>
      </c>
      <c r="E871" s="187" t="s">
        <v>491</v>
      </c>
      <c r="F871" s="187"/>
      <c r="G871" s="101" t="s">
        <v>42</v>
      </c>
      <c r="H871" s="102">
        <v>1</v>
      </c>
      <c r="I871" s="103">
        <v>128.65</v>
      </c>
      <c r="J871" s="103">
        <v>128.65</v>
      </c>
    </row>
    <row r="872" spans="1:10" s="108" customFormat="1" ht="25.5" customHeight="1" x14ac:dyDescent="0.25">
      <c r="A872" s="99" t="s">
        <v>468</v>
      </c>
      <c r="B872" s="100" t="s">
        <v>1099</v>
      </c>
      <c r="C872" s="99" t="s">
        <v>18</v>
      </c>
      <c r="D872" s="99" t="s">
        <v>1100</v>
      </c>
      <c r="E872" s="187" t="s">
        <v>491</v>
      </c>
      <c r="F872" s="187"/>
      <c r="G872" s="101" t="s">
        <v>93</v>
      </c>
      <c r="H872" s="102">
        <v>10</v>
      </c>
      <c r="I872" s="103">
        <v>2.63</v>
      </c>
      <c r="J872" s="103">
        <v>26.3</v>
      </c>
    </row>
    <row r="873" spans="1:10" s="108" customFormat="1" ht="25.5" customHeight="1" x14ac:dyDescent="0.25">
      <c r="A873" s="99" t="s">
        <v>468</v>
      </c>
      <c r="B873" s="100" t="s">
        <v>1101</v>
      </c>
      <c r="C873" s="99" t="s">
        <v>18</v>
      </c>
      <c r="D873" s="99" t="s">
        <v>1102</v>
      </c>
      <c r="E873" s="187" t="s">
        <v>491</v>
      </c>
      <c r="F873" s="187"/>
      <c r="G873" s="101" t="s">
        <v>42</v>
      </c>
      <c r="H873" s="102">
        <v>1</v>
      </c>
      <c r="I873" s="103">
        <v>99.5</v>
      </c>
      <c r="J873" s="103">
        <v>99.5</v>
      </c>
    </row>
    <row r="874" spans="1:10" s="108" customFormat="1" ht="26.25" customHeight="1" x14ac:dyDescent="0.25">
      <c r="A874" s="99" t="s">
        <v>468</v>
      </c>
      <c r="B874" s="100" t="s">
        <v>1003</v>
      </c>
      <c r="C874" s="99" t="s">
        <v>18</v>
      </c>
      <c r="D874" s="99" t="s">
        <v>1004</v>
      </c>
      <c r="E874" s="187" t="s">
        <v>491</v>
      </c>
      <c r="F874" s="187"/>
      <c r="G874" s="101" t="s">
        <v>42</v>
      </c>
      <c r="H874" s="102">
        <v>1</v>
      </c>
      <c r="I874" s="103">
        <v>52.05</v>
      </c>
      <c r="J874" s="103">
        <v>52.05</v>
      </c>
    </row>
    <row r="875" spans="1:10" s="108" customFormat="1" ht="26.25" customHeight="1" x14ac:dyDescent="0.25">
      <c r="A875" s="99" t="s">
        <v>468</v>
      </c>
      <c r="B875" s="100" t="s">
        <v>1103</v>
      </c>
      <c r="C875" s="99" t="s">
        <v>18</v>
      </c>
      <c r="D875" s="99" t="s">
        <v>1104</v>
      </c>
      <c r="E875" s="187" t="s">
        <v>491</v>
      </c>
      <c r="F875" s="187"/>
      <c r="G875" s="101" t="s">
        <v>42</v>
      </c>
      <c r="H875" s="102">
        <v>1</v>
      </c>
      <c r="I875" s="103">
        <v>134.44999999999999</v>
      </c>
      <c r="J875" s="103">
        <v>134.44999999999999</v>
      </c>
    </row>
    <row r="876" spans="1:10" s="108" customFormat="1" ht="15.75" customHeight="1" x14ac:dyDescent="0.25">
      <c r="A876" s="104"/>
      <c r="B876" s="104"/>
      <c r="C876" s="104"/>
      <c r="D876" s="104"/>
      <c r="E876" s="104"/>
      <c r="F876" s="104"/>
      <c r="G876" s="104"/>
      <c r="H876" s="104"/>
      <c r="I876" s="104"/>
      <c r="J876" s="104"/>
    </row>
    <row r="877" spans="1:10" ht="25.5" customHeight="1" x14ac:dyDescent="0.25">
      <c r="A877" s="119" t="s">
        <v>357</v>
      </c>
      <c r="B877" s="120" t="s">
        <v>4</v>
      </c>
      <c r="C877" s="119" t="s">
        <v>5</v>
      </c>
      <c r="D877" s="119" t="s">
        <v>6</v>
      </c>
      <c r="E877" s="191" t="s">
        <v>462</v>
      </c>
      <c r="F877" s="191"/>
      <c r="G877" s="121" t="s">
        <v>7</v>
      </c>
      <c r="H877" s="120" t="s">
        <v>8</v>
      </c>
      <c r="I877" s="120" t="s">
        <v>9</v>
      </c>
      <c r="J877" s="120" t="s">
        <v>10</v>
      </c>
    </row>
    <row r="878" spans="1:10" ht="25.5" customHeight="1" x14ac:dyDescent="0.25">
      <c r="A878" s="94" t="s">
        <v>463</v>
      </c>
      <c r="B878" s="95" t="s">
        <v>358</v>
      </c>
      <c r="C878" s="94" t="s">
        <v>18</v>
      </c>
      <c r="D878" s="94" t="s">
        <v>359</v>
      </c>
      <c r="E878" s="186" t="s">
        <v>699</v>
      </c>
      <c r="F878" s="186"/>
      <c r="G878" s="96" t="s">
        <v>38</v>
      </c>
      <c r="H878" s="97">
        <v>1</v>
      </c>
      <c r="I878" s="98">
        <v>16.52</v>
      </c>
      <c r="J878" s="98">
        <v>16.52</v>
      </c>
    </row>
    <row r="879" spans="1:10" s="108" customFormat="1" ht="25.5" customHeight="1" x14ac:dyDescent="0.25">
      <c r="A879" s="99" t="s">
        <v>465</v>
      </c>
      <c r="B879" s="100" t="s">
        <v>700</v>
      </c>
      <c r="C879" s="99" t="s">
        <v>18</v>
      </c>
      <c r="D879" s="99" t="s">
        <v>701</v>
      </c>
      <c r="E879" s="187" t="s">
        <v>464</v>
      </c>
      <c r="F879" s="187"/>
      <c r="G879" s="101" t="s">
        <v>20</v>
      </c>
      <c r="H879" s="102">
        <v>0.4</v>
      </c>
      <c r="I879" s="103">
        <v>19.34</v>
      </c>
      <c r="J879" s="103">
        <v>7.73</v>
      </c>
    </row>
    <row r="880" spans="1:10" s="108" customFormat="1" ht="25.5" customHeight="1" x14ac:dyDescent="0.25">
      <c r="A880" s="99" t="s">
        <v>465</v>
      </c>
      <c r="B880" s="100" t="s">
        <v>509</v>
      </c>
      <c r="C880" s="99" t="s">
        <v>18</v>
      </c>
      <c r="D880" s="99" t="s">
        <v>510</v>
      </c>
      <c r="E880" s="187" t="s">
        <v>464</v>
      </c>
      <c r="F880" s="187"/>
      <c r="G880" s="101" t="s">
        <v>20</v>
      </c>
      <c r="H880" s="102">
        <v>0.35</v>
      </c>
      <c r="I880" s="103">
        <v>14.85</v>
      </c>
      <c r="J880" s="103">
        <v>5.19</v>
      </c>
    </row>
    <row r="881" spans="1:10" s="108" customFormat="1" ht="15" customHeight="1" x14ac:dyDescent="0.25">
      <c r="A881" s="99" t="s">
        <v>468</v>
      </c>
      <c r="B881" s="100" t="s">
        <v>1105</v>
      </c>
      <c r="C881" s="99" t="s">
        <v>18</v>
      </c>
      <c r="D881" s="99" t="s">
        <v>1106</v>
      </c>
      <c r="E881" s="187" t="s">
        <v>491</v>
      </c>
      <c r="F881" s="187"/>
      <c r="G881" s="101" t="s">
        <v>1107</v>
      </c>
      <c r="H881" s="102">
        <v>4.7E-2</v>
      </c>
      <c r="I881" s="103">
        <v>62.31</v>
      </c>
      <c r="J881" s="103">
        <v>2.92</v>
      </c>
    </row>
    <row r="882" spans="1:10" s="108" customFormat="1" ht="15" customHeight="1" x14ac:dyDescent="0.25">
      <c r="A882" s="99" t="s">
        <v>468</v>
      </c>
      <c r="B882" s="100" t="s">
        <v>855</v>
      </c>
      <c r="C882" s="99" t="s">
        <v>18</v>
      </c>
      <c r="D882" s="99" t="s">
        <v>856</v>
      </c>
      <c r="E882" s="187" t="s">
        <v>491</v>
      </c>
      <c r="F882" s="187"/>
      <c r="G882" s="101" t="s">
        <v>42</v>
      </c>
      <c r="H882" s="102">
        <v>0.4</v>
      </c>
      <c r="I882" s="103">
        <v>0.35</v>
      </c>
      <c r="J882" s="103">
        <v>0.14000000000000001</v>
      </c>
    </row>
    <row r="883" spans="1:10" s="108" customFormat="1" ht="15" customHeight="1" x14ac:dyDescent="0.25">
      <c r="A883" s="99" t="s">
        <v>468</v>
      </c>
      <c r="B883" s="100" t="s">
        <v>1108</v>
      </c>
      <c r="C883" s="99" t="s">
        <v>18</v>
      </c>
      <c r="D883" s="99" t="s">
        <v>1109</v>
      </c>
      <c r="E883" s="187" t="s">
        <v>491</v>
      </c>
      <c r="F883" s="187"/>
      <c r="G883" s="101" t="s">
        <v>558</v>
      </c>
      <c r="H883" s="102">
        <v>0.05</v>
      </c>
      <c r="I883" s="103">
        <v>10.85</v>
      </c>
      <c r="J883" s="103">
        <v>0.54</v>
      </c>
    </row>
    <row r="884" spans="1:10" s="108" customFormat="1" ht="15.75" customHeight="1" x14ac:dyDescent="0.25">
      <c r="A884" s="104"/>
      <c r="B884" s="104"/>
      <c r="C884" s="104"/>
      <c r="D884" s="104"/>
      <c r="E884" s="104"/>
      <c r="F884" s="104"/>
      <c r="G884" s="104"/>
      <c r="H884" s="104"/>
      <c r="I884" s="104"/>
      <c r="J884" s="104"/>
    </row>
    <row r="885" spans="1:10" ht="25.5" customHeight="1" x14ac:dyDescent="0.25">
      <c r="A885" s="119" t="s">
        <v>360</v>
      </c>
      <c r="B885" s="120" t="s">
        <v>4</v>
      </c>
      <c r="C885" s="119" t="s">
        <v>5</v>
      </c>
      <c r="D885" s="119" t="s">
        <v>6</v>
      </c>
      <c r="E885" s="191" t="s">
        <v>462</v>
      </c>
      <c r="F885" s="191"/>
      <c r="G885" s="121" t="s">
        <v>7</v>
      </c>
      <c r="H885" s="120" t="s">
        <v>8</v>
      </c>
      <c r="I885" s="120" t="s">
        <v>9</v>
      </c>
      <c r="J885" s="120" t="s">
        <v>10</v>
      </c>
    </row>
    <row r="886" spans="1:10" ht="38.25" customHeight="1" x14ac:dyDescent="0.25">
      <c r="A886" s="94" t="s">
        <v>463</v>
      </c>
      <c r="B886" s="95" t="s">
        <v>361</v>
      </c>
      <c r="C886" s="94" t="s">
        <v>18</v>
      </c>
      <c r="D886" s="94" t="s">
        <v>362</v>
      </c>
      <c r="E886" s="186" t="s">
        <v>725</v>
      </c>
      <c r="F886" s="186"/>
      <c r="G886" s="96" t="s">
        <v>93</v>
      </c>
      <c r="H886" s="97">
        <v>1</v>
      </c>
      <c r="I886" s="98">
        <v>16.04</v>
      </c>
      <c r="J886" s="98">
        <v>16.04</v>
      </c>
    </row>
    <row r="887" spans="1:10" s="108" customFormat="1" ht="25.5" customHeight="1" x14ac:dyDescent="0.25">
      <c r="A887" s="99" t="s">
        <v>465</v>
      </c>
      <c r="B887" s="100" t="s">
        <v>877</v>
      </c>
      <c r="C887" s="99" t="s">
        <v>18</v>
      </c>
      <c r="D887" s="99" t="s">
        <v>878</v>
      </c>
      <c r="E887" s="187" t="s">
        <v>464</v>
      </c>
      <c r="F887" s="187"/>
      <c r="G887" s="101" t="s">
        <v>20</v>
      </c>
      <c r="H887" s="102">
        <v>0.17299999999999999</v>
      </c>
      <c r="I887" s="103">
        <v>14.1</v>
      </c>
      <c r="J887" s="103">
        <v>2.4300000000000002</v>
      </c>
    </row>
    <row r="888" spans="1:10" s="108" customFormat="1" ht="25.5" customHeight="1" x14ac:dyDescent="0.25">
      <c r="A888" s="99" t="s">
        <v>465</v>
      </c>
      <c r="B888" s="100" t="s">
        <v>784</v>
      </c>
      <c r="C888" s="99" t="s">
        <v>18</v>
      </c>
      <c r="D888" s="99" t="s">
        <v>785</v>
      </c>
      <c r="E888" s="187" t="s">
        <v>464</v>
      </c>
      <c r="F888" s="187"/>
      <c r="G888" s="101" t="s">
        <v>20</v>
      </c>
      <c r="H888" s="102">
        <v>0.17299999999999999</v>
      </c>
      <c r="I888" s="103">
        <v>17.809999999999999</v>
      </c>
      <c r="J888" s="103">
        <v>3.08</v>
      </c>
    </row>
    <row r="889" spans="1:10" s="108" customFormat="1" ht="15" customHeight="1" x14ac:dyDescent="0.25">
      <c r="A889" s="99" t="s">
        <v>468</v>
      </c>
      <c r="B889" s="100" t="s">
        <v>1110</v>
      </c>
      <c r="C889" s="99" t="s">
        <v>18</v>
      </c>
      <c r="D889" s="99" t="s">
        <v>1111</v>
      </c>
      <c r="E889" s="187" t="s">
        <v>491</v>
      </c>
      <c r="F889" s="187"/>
      <c r="G889" s="101" t="s">
        <v>93</v>
      </c>
      <c r="H889" s="102">
        <v>1.0389999999999999</v>
      </c>
      <c r="I889" s="103">
        <v>10.14</v>
      </c>
      <c r="J889" s="103">
        <v>10.53</v>
      </c>
    </row>
    <row r="890" spans="1:10" s="108" customFormat="1" ht="38.25" customHeight="1" x14ac:dyDescent="0.25">
      <c r="A890" s="99" t="s">
        <v>465</v>
      </c>
      <c r="B890" s="100" t="s">
        <v>571</v>
      </c>
      <c r="C890" s="99" t="s">
        <v>18</v>
      </c>
      <c r="D890" s="99" t="s">
        <v>572</v>
      </c>
      <c r="E890" s="187" t="s">
        <v>549</v>
      </c>
      <c r="F890" s="187"/>
      <c r="G890" s="101" t="s">
        <v>550</v>
      </c>
      <c r="H890" s="102">
        <v>1.8335999999999999</v>
      </c>
      <c r="I890" s="103">
        <v>7.59</v>
      </c>
      <c r="J890" s="103">
        <v>13.91</v>
      </c>
    </row>
    <row r="891" spans="1:10" ht="25.5" customHeight="1" x14ac:dyDescent="0.25">
      <c r="A891" s="99" t="s">
        <v>465</v>
      </c>
      <c r="B891" s="100" t="s">
        <v>573</v>
      </c>
      <c r="C891" s="99" t="s">
        <v>18</v>
      </c>
      <c r="D891" s="99" t="s">
        <v>574</v>
      </c>
      <c r="E891" s="187" t="s">
        <v>464</v>
      </c>
      <c r="F891" s="187"/>
      <c r="G891" s="101" t="s">
        <v>20</v>
      </c>
      <c r="H891" s="102">
        <v>1.8335999999999999</v>
      </c>
      <c r="I891" s="103">
        <v>19.84</v>
      </c>
      <c r="J891" s="103">
        <v>36.369999999999997</v>
      </c>
    </row>
    <row r="892" spans="1:10" ht="25.5" customHeight="1" x14ac:dyDescent="0.25">
      <c r="A892" s="99" t="s">
        <v>465</v>
      </c>
      <c r="B892" s="100" t="s">
        <v>509</v>
      </c>
      <c r="C892" s="99" t="s">
        <v>18</v>
      </c>
      <c r="D892" s="99" t="s">
        <v>510</v>
      </c>
      <c r="E892" s="187" t="s">
        <v>464</v>
      </c>
      <c r="F892" s="187"/>
      <c r="G892" s="101" t="s">
        <v>20</v>
      </c>
      <c r="H892" s="102">
        <v>3.2378</v>
      </c>
      <c r="I892" s="103">
        <v>14.45</v>
      </c>
      <c r="J892" s="103">
        <v>46.78</v>
      </c>
    </row>
    <row r="893" spans="1:10" ht="25.5" customHeight="1" x14ac:dyDescent="0.25">
      <c r="A893" s="99" t="s">
        <v>468</v>
      </c>
      <c r="B893" s="100" t="s">
        <v>575</v>
      </c>
      <c r="C893" s="99" t="s">
        <v>18</v>
      </c>
      <c r="D893" s="99" t="s">
        <v>576</v>
      </c>
      <c r="E893" s="187" t="s">
        <v>491</v>
      </c>
      <c r="F893" s="187"/>
      <c r="G893" s="101" t="s">
        <v>51</v>
      </c>
      <c r="H893" s="102">
        <v>0.8669</v>
      </c>
      <c r="I893" s="103">
        <v>45</v>
      </c>
      <c r="J893" s="103">
        <v>39.01</v>
      </c>
    </row>
    <row r="894" spans="1:10" ht="15" customHeight="1" x14ac:dyDescent="0.25">
      <c r="A894" s="99" t="s">
        <v>468</v>
      </c>
      <c r="B894" s="100" t="s">
        <v>577</v>
      </c>
      <c r="C894" s="99" t="s">
        <v>18</v>
      </c>
      <c r="D894" s="99" t="s">
        <v>578</v>
      </c>
      <c r="E894" s="187" t="s">
        <v>491</v>
      </c>
      <c r="F894" s="187"/>
      <c r="G894" s="101" t="s">
        <v>86</v>
      </c>
      <c r="H894" s="102">
        <v>349</v>
      </c>
      <c r="I894" s="103">
        <v>0.63</v>
      </c>
      <c r="J894" s="103">
        <v>219.87</v>
      </c>
    </row>
    <row r="895" spans="1:10" ht="15" customHeight="1" x14ac:dyDescent="0.25">
      <c r="A895" s="99" t="s">
        <v>468</v>
      </c>
      <c r="B895" s="100" t="s">
        <v>579</v>
      </c>
      <c r="C895" s="99" t="s">
        <v>18</v>
      </c>
      <c r="D895" s="99" t="s">
        <v>580</v>
      </c>
      <c r="E895" s="187" t="s">
        <v>491</v>
      </c>
      <c r="F895" s="187"/>
      <c r="G895" s="101" t="s">
        <v>51</v>
      </c>
      <c r="H895" s="102">
        <v>0.627</v>
      </c>
      <c r="I895" s="103">
        <v>120.01</v>
      </c>
      <c r="J895" s="103">
        <v>75.239999999999995</v>
      </c>
    </row>
    <row r="896" spans="1:10" ht="15.75" customHeight="1" x14ac:dyDescent="0.25">
      <c r="A896" s="99" t="s">
        <v>468</v>
      </c>
      <c r="B896" s="100" t="s">
        <v>581</v>
      </c>
      <c r="C896" s="99" t="s">
        <v>18</v>
      </c>
      <c r="D896" s="99" t="s">
        <v>582</v>
      </c>
      <c r="E896" s="187" t="s">
        <v>491</v>
      </c>
      <c r="F896" s="187"/>
      <c r="G896" s="101" t="s">
        <v>51</v>
      </c>
      <c r="H896" s="102">
        <v>0.20899999999999999</v>
      </c>
      <c r="I896" s="103">
        <v>120</v>
      </c>
      <c r="J896" s="103">
        <v>25.08</v>
      </c>
    </row>
    <row r="897" spans="1:10" x14ac:dyDescent="0.25">
      <c r="A897" s="104"/>
      <c r="B897" s="104"/>
      <c r="C897" s="104"/>
      <c r="D897" s="104"/>
      <c r="E897" s="104"/>
      <c r="F897" s="104"/>
      <c r="G897" s="104"/>
      <c r="H897" s="104"/>
      <c r="I897" s="104"/>
      <c r="J897" s="104"/>
    </row>
    <row r="898" spans="1:10" x14ac:dyDescent="0.25">
      <c r="A898" s="86" t="s">
        <v>1112</v>
      </c>
      <c r="B898" s="128"/>
      <c r="C898" s="128"/>
      <c r="D898" s="129" t="s">
        <v>364</v>
      </c>
      <c r="E898" s="128"/>
      <c r="F898" s="128"/>
      <c r="G898" s="128"/>
      <c r="H898" s="128"/>
      <c r="I898" s="128"/>
      <c r="J898" s="89">
        <v>64307.27</v>
      </c>
    </row>
    <row r="899" spans="1:10" ht="25.5" customHeight="1" x14ac:dyDescent="0.25">
      <c r="A899" s="119" t="s">
        <v>1113</v>
      </c>
      <c r="B899" s="120" t="s">
        <v>4</v>
      </c>
      <c r="C899" s="119" t="s">
        <v>5</v>
      </c>
      <c r="D899" s="119" t="s">
        <v>6</v>
      </c>
      <c r="E899" s="191" t="s">
        <v>462</v>
      </c>
      <c r="F899" s="191"/>
      <c r="G899" s="121" t="s">
        <v>7</v>
      </c>
      <c r="H899" s="120" t="s">
        <v>8</v>
      </c>
      <c r="I899" s="120" t="s">
        <v>9</v>
      </c>
      <c r="J899" s="120" t="s">
        <v>10</v>
      </c>
    </row>
    <row r="900" spans="1:10" ht="30.95" customHeight="1" x14ac:dyDescent="0.25">
      <c r="A900" s="94" t="s">
        <v>463</v>
      </c>
      <c r="B900" s="95" t="s">
        <v>97</v>
      </c>
      <c r="C900" s="95" t="s">
        <v>18</v>
      </c>
      <c r="D900" s="94" t="s">
        <v>98</v>
      </c>
      <c r="E900" s="186" t="s">
        <v>608</v>
      </c>
      <c r="F900" s="186"/>
      <c r="G900" s="96" t="s">
        <v>38</v>
      </c>
      <c r="H900" s="97">
        <v>1</v>
      </c>
      <c r="I900" s="98">
        <v>64.13</v>
      </c>
      <c r="J900" s="98">
        <v>64.13</v>
      </c>
    </row>
    <row r="901" spans="1:10" ht="40.5" customHeight="1" x14ac:dyDescent="0.25">
      <c r="A901" s="144" t="s">
        <v>465</v>
      </c>
      <c r="B901" s="145" t="s">
        <v>609</v>
      </c>
      <c r="C901" s="144" t="s">
        <v>18</v>
      </c>
      <c r="D901" s="144" t="s">
        <v>610</v>
      </c>
      <c r="E901" s="193" t="s">
        <v>608</v>
      </c>
      <c r="F901" s="193"/>
      <c r="G901" s="146" t="s">
        <v>38</v>
      </c>
      <c r="H901" s="147">
        <v>9.9199999999999997E-2</v>
      </c>
      <c r="I901" s="148">
        <v>67.099999999999994</v>
      </c>
      <c r="J901" s="148">
        <v>6.65</v>
      </c>
    </row>
    <row r="902" spans="1:10" ht="40.5" customHeight="1" x14ac:dyDescent="0.25">
      <c r="A902" s="144" t="s">
        <v>465</v>
      </c>
      <c r="B902" s="145" t="s">
        <v>611</v>
      </c>
      <c r="C902" s="144" t="s">
        <v>18</v>
      </c>
      <c r="D902" s="144" t="s">
        <v>612</v>
      </c>
      <c r="E902" s="193" t="s">
        <v>608</v>
      </c>
      <c r="F902" s="193"/>
      <c r="G902" s="146" t="s">
        <v>38</v>
      </c>
      <c r="H902" s="147">
        <v>0.35399999999999998</v>
      </c>
      <c r="I902" s="148">
        <v>58.18</v>
      </c>
      <c r="J902" s="148">
        <v>20.59</v>
      </c>
    </row>
    <row r="903" spans="1:10" ht="40.5" customHeight="1" x14ac:dyDescent="0.25">
      <c r="A903" s="144" t="s">
        <v>465</v>
      </c>
      <c r="B903" s="145" t="s">
        <v>613</v>
      </c>
      <c r="C903" s="144" t="s">
        <v>18</v>
      </c>
      <c r="D903" s="144" t="s">
        <v>614</v>
      </c>
      <c r="E903" s="193" t="s">
        <v>608</v>
      </c>
      <c r="F903" s="193"/>
      <c r="G903" s="146" t="s">
        <v>38</v>
      </c>
      <c r="H903" s="147">
        <v>0.20780000000000001</v>
      </c>
      <c r="I903" s="148">
        <v>74.78</v>
      </c>
      <c r="J903" s="148">
        <v>15.53</v>
      </c>
    </row>
    <row r="904" spans="1:10" ht="40.5" customHeight="1" x14ac:dyDescent="0.25">
      <c r="A904" s="149" t="s">
        <v>465</v>
      </c>
      <c r="B904" s="150" t="s">
        <v>615</v>
      </c>
      <c r="C904" s="149" t="s">
        <v>18</v>
      </c>
      <c r="D904" s="149" t="s">
        <v>616</v>
      </c>
      <c r="E904" s="194" t="s">
        <v>608</v>
      </c>
      <c r="F904" s="194"/>
      <c r="G904" s="151" t="s">
        <v>38</v>
      </c>
      <c r="H904" s="152">
        <v>0.33900000000000002</v>
      </c>
      <c r="I904" s="153">
        <v>63.02</v>
      </c>
      <c r="J904" s="153">
        <v>21.36</v>
      </c>
    </row>
    <row r="905" spans="1:10" x14ac:dyDescent="0.25">
      <c r="A905" s="154"/>
      <c r="B905" s="127"/>
      <c r="C905" s="127"/>
      <c r="D905" s="155"/>
      <c r="E905" s="127"/>
      <c r="F905" s="127"/>
      <c r="G905" s="127"/>
      <c r="H905" s="127"/>
      <c r="I905" s="127"/>
      <c r="J905" s="156"/>
    </row>
    <row r="906" spans="1:10" ht="25.35" customHeight="1" x14ac:dyDescent="0.25">
      <c r="A906" s="119" t="s">
        <v>366</v>
      </c>
      <c r="B906" s="120" t="s">
        <v>4</v>
      </c>
      <c r="C906" s="119" t="s">
        <v>5</v>
      </c>
      <c r="D906" s="119" t="s">
        <v>6</v>
      </c>
      <c r="E906" s="191" t="s">
        <v>462</v>
      </c>
      <c r="F906" s="191"/>
      <c r="G906" s="121" t="s">
        <v>7</v>
      </c>
      <c r="H906" s="120" t="s">
        <v>8</v>
      </c>
      <c r="I906" s="120" t="s">
        <v>9</v>
      </c>
      <c r="J906" s="120" t="s">
        <v>10</v>
      </c>
    </row>
    <row r="907" spans="1:10" ht="15" customHeight="1" x14ac:dyDescent="0.25">
      <c r="A907" s="94" t="s">
        <v>463</v>
      </c>
      <c r="B907" s="95" t="s">
        <v>367</v>
      </c>
      <c r="C907" s="94" t="s">
        <v>18</v>
      </c>
      <c r="D907" s="94" t="s">
        <v>368</v>
      </c>
      <c r="E907" s="186" t="s">
        <v>549</v>
      </c>
      <c r="F907" s="186"/>
      <c r="G907" s="96" t="s">
        <v>51</v>
      </c>
      <c r="H907" s="97">
        <v>1</v>
      </c>
      <c r="I907" s="98">
        <v>37.86</v>
      </c>
      <c r="J907" s="98">
        <v>37.86</v>
      </c>
    </row>
    <row r="908" spans="1:10" s="108" customFormat="1" ht="25.5" customHeight="1" x14ac:dyDescent="0.25">
      <c r="A908" s="99" t="s">
        <v>465</v>
      </c>
      <c r="B908" s="100" t="s">
        <v>509</v>
      </c>
      <c r="C908" s="99" t="s">
        <v>18</v>
      </c>
      <c r="D908" s="99" t="s">
        <v>510</v>
      </c>
      <c r="E908" s="187" t="s">
        <v>464</v>
      </c>
      <c r="F908" s="187"/>
      <c r="G908" s="101" t="s">
        <v>20</v>
      </c>
      <c r="H908" s="102">
        <v>2.5499999999999998</v>
      </c>
      <c r="I908" s="103">
        <v>14.85</v>
      </c>
      <c r="J908" s="103">
        <v>37.86</v>
      </c>
    </row>
    <row r="909" spans="1:10" s="108" customFormat="1" ht="15.75" customHeight="1" x14ac:dyDescent="0.25">
      <c r="A909" s="104"/>
      <c r="B909" s="104"/>
      <c r="C909" s="104"/>
      <c r="D909" s="104"/>
      <c r="E909" s="104"/>
      <c r="F909" s="104"/>
      <c r="G909" s="104"/>
      <c r="H909" s="104"/>
      <c r="I909" s="104"/>
      <c r="J909" s="104"/>
    </row>
    <row r="910" spans="1:10" ht="25.35" customHeight="1" x14ac:dyDescent="0.25">
      <c r="A910" s="119" t="s">
        <v>369</v>
      </c>
      <c r="B910" s="120" t="s">
        <v>4</v>
      </c>
      <c r="C910" s="119" t="s">
        <v>5</v>
      </c>
      <c r="D910" s="119" t="s">
        <v>6</v>
      </c>
      <c r="E910" s="191" t="s">
        <v>462</v>
      </c>
      <c r="F910" s="191"/>
      <c r="G910" s="121" t="s">
        <v>7</v>
      </c>
      <c r="H910" s="120" t="s">
        <v>8</v>
      </c>
      <c r="I910" s="120" t="s">
        <v>9</v>
      </c>
      <c r="J910" s="120" t="s">
        <v>10</v>
      </c>
    </row>
    <row r="911" spans="1:10" ht="38.25" customHeight="1" x14ac:dyDescent="0.25">
      <c r="A911" s="94" t="s">
        <v>463</v>
      </c>
      <c r="B911" s="95" t="s">
        <v>370</v>
      </c>
      <c r="C911" s="94" t="s">
        <v>18</v>
      </c>
      <c r="D911" s="94" t="s">
        <v>371</v>
      </c>
      <c r="E911" s="186" t="s">
        <v>682</v>
      </c>
      <c r="F911" s="186"/>
      <c r="G911" s="96" t="s">
        <v>38</v>
      </c>
      <c r="H911" s="97">
        <v>1</v>
      </c>
      <c r="I911" s="98">
        <v>6.88</v>
      </c>
      <c r="J911" s="98">
        <v>6.88</v>
      </c>
    </row>
    <row r="912" spans="1:10" s="108" customFormat="1" ht="38.25" customHeight="1" x14ac:dyDescent="0.25">
      <c r="A912" s="99" t="s">
        <v>465</v>
      </c>
      <c r="B912" s="100" t="s">
        <v>683</v>
      </c>
      <c r="C912" s="99" t="s">
        <v>18</v>
      </c>
      <c r="D912" s="99" t="s">
        <v>684</v>
      </c>
      <c r="E912" s="187" t="s">
        <v>464</v>
      </c>
      <c r="F912" s="187"/>
      <c r="G912" s="101" t="s">
        <v>51</v>
      </c>
      <c r="H912" s="102">
        <v>4.1999999999999997E-3</v>
      </c>
      <c r="I912" s="103">
        <v>524.33000000000004</v>
      </c>
      <c r="J912" s="103">
        <v>2.2000000000000002</v>
      </c>
    </row>
    <row r="913" spans="1:10" s="108" customFormat="1" ht="25.5" customHeight="1" x14ac:dyDescent="0.25">
      <c r="A913" s="99" t="s">
        <v>465</v>
      </c>
      <c r="B913" s="100" t="s">
        <v>542</v>
      </c>
      <c r="C913" s="99" t="s">
        <v>18</v>
      </c>
      <c r="D913" s="99" t="s">
        <v>543</v>
      </c>
      <c r="E913" s="187" t="s">
        <v>464</v>
      </c>
      <c r="F913" s="187"/>
      <c r="G913" s="101" t="s">
        <v>20</v>
      </c>
      <c r="H913" s="102">
        <v>0.183</v>
      </c>
      <c r="I913" s="103">
        <v>18.23</v>
      </c>
      <c r="J913" s="103">
        <v>3.33</v>
      </c>
    </row>
    <row r="914" spans="1:10" s="108" customFormat="1" ht="25.5" customHeight="1" x14ac:dyDescent="0.25">
      <c r="A914" s="99" t="s">
        <v>465</v>
      </c>
      <c r="B914" s="100" t="s">
        <v>509</v>
      </c>
      <c r="C914" s="99" t="s">
        <v>18</v>
      </c>
      <c r="D914" s="99" t="s">
        <v>510</v>
      </c>
      <c r="E914" s="187" t="s">
        <v>464</v>
      </c>
      <c r="F914" s="187"/>
      <c r="G914" s="101" t="s">
        <v>20</v>
      </c>
      <c r="H914" s="102">
        <v>9.0999999999999998E-2</v>
      </c>
      <c r="I914" s="103">
        <v>14.85</v>
      </c>
      <c r="J914" s="103">
        <v>1.35</v>
      </c>
    </row>
    <row r="915" spans="1:10" s="108" customFormat="1" x14ac:dyDescent="0.25">
      <c r="A915" s="104"/>
      <c r="B915" s="104"/>
      <c r="C915" s="104"/>
      <c r="D915" s="104"/>
      <c r="E915" s="104"/>
      <c r="F915" s="104"/>
      <c r="G915" s="104"/>
      <c r="H915" s="104"/>
      <c r="I915" s="104"/>
      <c r="J915" s="104"/>
    </row>
    <row r="916" spans="1:10" ht="25.35" customHeight="1" x14ac:dyDescent="0.25">
      <c r="A916" s="119" t="s">
        <v>372</v>
      </c>
      <c r="B916" s="120" t="s">
        <v>4</v>
      </c>
      <c r="C916" s="119" t="s">
        <v>5</v>
      </c>
      <c r="D916" s="119" t="s">
        <v>6</v>
      </c>
      <c r="E916" s="191" t="s">
        <v>462</v>
      </c>
      <c r="F916" s="191"/>
      <c r="G916" s="121" t="s">
        <v>7</v>
      </c>
      <c r="H916" s="120" t="s">
        <v>8</v>
      </c>
      <c r="I916" s="120" t="s">
        <v>9</v>
      </c>
      <c r="J916" s="120" t="s">
        <v>10</v>
      </c>
    </row>
    <row r="917" spans="1:10" ht="25.5" customHeight="1" x14ac:dyDescent="0.25">
      <c r="A917" s="94" t="s">
        <v>463</v>
      </c>
      <c r="B917" s="95" t="s">
        <v>373</v>
      </c>
      <c r="C917" s="94" t="s">
        <v>18</v>
      </c>
      <c r="D917" s="94" t="s">
        <v>374</v>
      </c>
      <c r="E917" s="186" t="s">
        <v>506</v>
      </c>
      <c r="F917" s="186"/>
      <c r="G917" s="96" t="s">
        <v>93</v>
      </c>
      <c r="H917" s="97">
        <v>1</v>
      </c>
      <c r="I917" s="98">
        <v>47.39</v>
      </c>
      <c r="J917" s="98">
        <v>47.39</v>
      </c>
    </row>
    <row r="918" spans="1:10" s="108" customFormat="1" ht="25.5" customHeight="1" x14ac:dyDescent="0.25">
      <c r="A918" s="99" t="s">
        <v>465</v>
      </c>
      <c r="B918" s="100" t="s">
        <v>1114</v>
      </c>
      <c r="C918" s="99" t="s">
        <v>18</v>
      </c>
      <c r="D918" s="99" t="s">
        <v>1115</v>
      </c>
      <c r="E918" s="187" t="s">
        <v>506</v>
      </c>
      <c r="F918" s="187"/>
      <c r="G918" s="101" t="s">
        <v>51</v>
      </c>
      <c r="H918" s="102">
        <v>3.1415899999999997E-2</v>
      </c>
      <c r="I918" s="103">
        <v>371.42</v>
      </c>
      <c r="J918" s="103">
        <v>11.66</v>
      </c>
    </row>
    <row r="919" spans="1:10" s="108" customFormat="1" ht="15" customHeight="1" x14ac:dyDescent="0.25">
      <c r="A919" s="99" t="s">
        <v>465</v>
      </c>
      <c r="B919" s="100" t="s">
        <v>542</v>
      </c>
      <c r="C919" s="99" t="s">
        <v>18</v>
      </c>
      <c r="D919" s="99" t="s">
        <v>543</v>
      </c>
      <c r="E919" s="187" t="s">
        <v>464</v>
      </c>
      <c r="F919" s="187"/>
      <c r="G919" s="101" t="s">
        <v>20</v>
      </c>
      <c r="H919" s="102">
        <v>0.25</v>
      </c>
      <c r="I919" s="103">
        <v>18.23</v>
      </c>
      <c r="J919" s="103">
        <v>4.55</v>
      </c>
    </row>
    <row r="920" spans="1:10" s="108" customFormat="1" ht="25.5" customHeight="1" x14ac:dyDescent="0.25">
      <c r="A920" s="99" t="s">
        <v>465</v>
      </c>
      <c r="B920" s="100" t="s">
        <v>509</v>
      </c>
      <c r="C920" s="99" t="s">
        <v>18</v>
      </c>
      <c r="D920" s="99" t="s">
        <v>510</v>
      </c>
      <c r="E920" s="187" t="s">
        <v>464</v>
      </c>
      <c r="F920" s="187"/>
      <c r="G920" s="101" t="s">
        <v>20</v>
      </c>
      <c r="H920" s="102">
        <v>2.1</v>
      </c>
      <c r="I920" s="103">
        <v>14.85</v>
      </c>
      <c r="J920" s="103">
        <v>31.18</v>
      </c>
    </row>
    <row r="921" spans="1:10" s="108" customFormat="1" x14ac:dyDescent="0.25">
      <c r="A921" s="104"/>
      <c r="B921" s="104"/>
      <c r="C921" s="104"/>
      <c r="D921" s="104"/>
      <c r="E921" s="104"/>
      <c r="F921" s="104"/>
      <c r="G921" s="104"/>
      <c r="H921" s="104"/>
      <c r="I921" s="104"/>
      <c r="J921" s="104"/>
    </row>
    <row r="922" spans="1:10" ht="25.35" customHeight="1" x14ac:dyDescent="0.25">
      <c r="A922" s="119" t="s">
        <v>375</v>
      </c>
      <c r="B922" s="120" t="s">
        <v>4</v>
      </c>
      <c r="C922" s="119" t="s">
        <v>5</v>
      </c>
      <c r="D922" s="119" t="s">
        <v>6</v>
      </c>
      <c r="E922" s="191" t="s">
        <v>462</v>
      </c>
      <c r="F922" s="191"/>
      <c r="G922" s="121" t="s">
        <v>7</v>
      </c>
      <c r="H922" s="120" t="s">
        <v>8</v>
      </c>
      <c r="I922" s="120" t="s">
        <v>9</v>
      </c>
      <c r="J922" s="120" t="s">
        <v>10</v>
      </c>
    </row>
    <row r="923" spans="1:10" ht="25.5" customHeight="1" x14ac:dyDescent="0.25">
      <c r="A923" s="94" t="s">
        <v>463</v>
      </c>
      <c r="B923" s="95" t="s">
        <v>136</v>
      </c>
      <c r="C923" s="94" t="s">
        <v>18</v>
      </c>
      <c r="D923" s="94" t="s">
        <v>137</v>
      </c>
      <c r="E923" s="186" t="s">
        <v>699</v>
      </c>
      <c r="F923" s="186"/>
      <c r="G923" s="96" t="s">
        <v>38</v>
      </c>
      <c r="H923" s="97">
        <v>1</v>
      </c>
      <c r="I923" s="98">
        <v>10.55</v>
      </c>
      <c r="J923" s="98">
        <v>10.55</v>
      </c>
    </row>
    <row r="924" spans="1:10" s="108" customFormat="1" ht="25.5" customHeight="1" x14ac:dyDescent="0.25">
      <c r="A924" s="99" t="s">
        <v>465</v>
      </c>
      <c r="B924" s="100" t="s">
        <v>700</v>
      </c>
      <c r="C924" s="99" t="s">
        <v>18</v>
      </c>
      <c r="D924" s="99" t="s">
        <v>701</v>
      </c>
      <c r="E924" s="187" t="s">
        <v>464</v>
      </c>
      <c r="F924" s="187"/>
      <c r="G924" s="101" t="s">
        <v>20</v>
      </c>
      <c r="H924" s="102">
        <v>0.187</v>
      </c>
      <c r="I924" s="103">
        <v>19.34</v>
      </c>
      <c r="J924" s="103">
        <v>3.61</v>
      </c>
    </row>
    <row r="925" spans="1:10" s="108" customFormat="1" ht="25.5" customHeight="1" x14ac:dyDescent="0.25">
      <c r="A925" s="99" t="s">
        <v>465</v>
      </c>
      <c r="B925" s="100" t="s">
        <v>509</v>
      </c>
      <c r="C925" s="99" t="s">
        <v>18</v>
      </c>
      <c r="D925" s="99" t="s">
        <v>510</v>
      </c>
      <c r="E925" s="187" t="s">
        <v>464</v>
      </c>
      <c r="F925" s="187"/>
      <c r="G925" s="101" t="s">
        <v>20</v>
      </c>
      <c r="H925" s="102">
        <v>6.9000000000000006E-2</v>
      </c>
      <c r="I925" s="103">
        <v>14.85</v>
      </c>
      <c r="J925" s="103">
        <v>1.02</v>
      </c>
    </row>
    <row r="926" spans="1:10" s="108" customFormat="1" ht="15.75" customHeight="1" x14ac:dyDescent="0.25">
      <c r="A926" s="99" t="s">
        <v>468</v>
      </c>
      <c r="B926" s="100" t="s">
        <v>704</v>
      </c>
      <c r="C926" s="99" t="s">
        <v>18</v>
      </c>
      <c r="D926" s="99" t="s">
        <v>705</v>
      </c>
      <c r="E926" s="187" t="s">
        <v>491</v>
      </c>
      <c r="F926" s="187"/>
      <c r="G926" s="101" t="s">
        <v>558</v>
      </c>
      <c r="H926" s="102">
        <v>0.33</v>
      </c>
      <c r="I926" s="103">
        <v>17.95</v>
      </c>
      <c r="J926" s="103">
        <v>5.92</v>
      </c>
    </row>
    <row r="927" spans="1:10" s="108" customFormat="1" ht="15.75" customHeight="1" x14ac:dyDescent="0.25">
      <c r="A927" s="104"/>
      <c r="B927" s="104"/>
      <c r="C927" s="104"/>
      <c r="D927" s="104"/>
      <c r="E927" s="104"/>
      <c r="F927" s="104"/>
      <c r="G927" s="104"/>
      <c r="H927" s="104"/>
      <c r="I927" s="104"/>
      <c r="J927" s="104"/>
    </row>
    <row r="928" spans="1:10" ht="25.35" customHeight="1" x14ac:dyDescent="0.25">
      <c r="A928" s="119" t="s">
        <v>376</v>
      </c>
      <c r="B928" s="120" t="s">
        <v>4</v>
      </c>
      <c r="C928" s="119" t="s">
        <v>5</v>
      </c>
      <c r="D928" s="119" t="s">
        <v>6</v>
      </c>
      <c r="E928" s="191" t="s">
        <v>462</v>
      </c>
      <c r="F928" s="191"/>
      <c r="G928" s="121" t="s">
        <v>7</v>
      </c>
      <c r="H928" s="120" t="s">
        <v>8</v>
      </c>
      <c r="I928" s="120" t="s">
        <v>9</v>
      </c>
      <c r="J928" s="120" t="s">
        <v>10</v>
      </c>
    </row>
    <row r="929" spans="1:10" ht="25.5" customHeight="1" x14ac:dyDescent="0.25">
      <c r="A929" s="94" t="s">
        <v>463</v>
      </c>
      <c r="B929" s="95" t="s">
        <v>377</v>
      </c>
      <c r="C929" s="94" t="s">
        <v>18</v>
      </c>
      <c r="D929" s="94" t="s">
        <v>378</v>
      </c>
      <c r="E929" s="186" t="s">
        <v>506</v>
      </c>
      <c r="F929" s="186"/>
      <c r="G929" s="96" t="s">
        <v>93</v>
      </c>
      <c r="H929" s="97">
        <v>1</v>
      </c>
      <c r="I929" s="98">
        <v>31.96</v>
      </c>
      <c r="J929" s="98">
        <v>31.96</v>
      </c>
    </row>
    <row r="930" spans="1:10" s="108" customFormat="1" ht="25.5" customHeight="1" x14ac:dyDescent="0.25">
      <c r="A930" s="99" t="s">
        <v>465</v>
      </c>
      <c r="B930" s="100" t="s">
        <v>1116</v>
      </c>
      <c r="C930" s="99" t="s">
        <v>18</v>
      </c>
      <c r="D930" s="99" t="s">
        <v>1117</v>
      </c>
      <c r="E930" s="187" t="s">
        <v>506</v>
      </c>
      <c r="F930" s="187"/>
      <c r="G930" s="101" t="s">
        <v>38</v>
      </c>
      <c r="H930" s="102">
        <v>0.2</v>
      </c>
      <c r="I930" s="103">
        <v>51.13</v>
      </c>
      <c r="J930" s="103">
        <v>10.220000000000001</v>
      </c>
    </row>
    <row r="931" spans="1:10" s="108" customFormat="1" ht="51" customHeight="1" x14ac:dyDescent="0.25">
      <c r="A931" s="99" t="s">
        <v>465</v>
      </c>
      <c r="B931" s="100" t="s">
        <v>1118</v>
      </c>
      <c r="C931" s="99" t="s">
        <v>18</v>
      </c>
      <c r="D931" s="99" t="s">
        <v>1119</v>
      </c>
      <c r="E931" s="187" t="s">
        <v>506</v>
      </c>
      <c r="F931" s="187"/>
      <c r="G931" s="101" t="s">
        <v>86</v>
      </c>
      <c r="H931" s="102">
        <v>0.79</v>
      </c>
      <c r="I931" s="103">
        <v>6.94</v>
      </c>
      <c r="J931" s="103">
        <v>5.48</v>
      </c>
    </row>
    <row r="932" spans="1:10" s="108" customFormat="1" ht="25.5" customHeight="1" x14ac:dyDescent="0.25">
      <c r="A932" s="99" t="s">
        <v>465</v>
      </c>
      <c r="B932" s="100" t="s">
        <v>1120</v>
      </c>
      <c r="C932" s="99" t="s">
        <v>18</v>
      </c>
      <c r="D932" s="99" t="s">
        <v>1121</v>
      </c>
      <c r="E932" s="187" t="s">
        <v>506</v>
      </c>
      <c r="F932" s="187"/>
      <c r="G932" s="101" t="s">
        <v>51</v>
      </c>
      <c r="H932" s="102">
        <v>1.54E-2</v>
      </c>
      <c r="I932" s="103">
        <v>405.61</v>
      </c>
      <c r="J932" s="103">
        <v>6.24</v>
      </c>
    </row>
    <row r="933" spans="1:10" s="108" customFormat="1" ht="25.5" customHeight="1" x14ac:dyDescent="0.25">
      <c r="A933" s="99" t="s">
        <v>465</v>
      </c>
      <c r="B933" s="100" t="s">
        <v>542</v>
      </c>
      <c r="C933" s="99" t="s">
        <v>18</v>
      </c>
      <c r="D933" s="99" t="s">
        <v>543</v>
      </c>
      <c r="E933" s="187" t="s">
        <v>464</v>
      </c>
      <c r="F933" s="187"/>
      <c r="G933" s="101" t="s">
        <v>20</v>
      </c>
      <c r="H933" s="102">
        <v>0.36</v>
      </c>
      <c r="I933" s="103">
        <v>18.23</v>
      </c>
      <c r="J933" s="103">
        <v>6.56</v>
      </c>
    </row>
    <row r="934" spans="1:10" s="108" customFormat="1" ht="26.25" customHeight="1" x14ac:dyDescent="0.25">
      <c r="A934" s="99" t="s">
        <v>465</v>
      </c>
      <c r="B934" s="100" t="s">
        <v>509</v>
      </c>
      <c r="C934" s="99" t="s">
        <v>18</v>
      </c>
      <c r="D934" s="99" t="s">
        <v>510</v>
      </c>
      <c r="E934" s="187" t="s">
        <v>464</v>
      </c>
      <c r="F934" s="187"/>
      <c r="G934" s="101" t="s">
        <v>20</v>
      </c>
      <c r="H934" s="102">
        <v>0.18</v>
      </c>
      <c r="I934" s="103">
        <v>14.85</v>
      </c>
      <c r="J934" s="103">
        <v>2.67</v>
      </c>
    </row>
    <row r="935" spans="1:10" s="108" customFormat="1" ht="25.5" customHeight="1" x14ac:dyDescent="0.25">
      <c r="A935" s="99" t="s">
        <v>468</v>
      </c>
      <c r="B935" s="100" t="s">
        <v>556</v>
      </c>
      <c r="C935" s="99" t="s">
        <v>18</v>
      </c>
      <c r="D935" s="99" t="s">
        <v>557</v>
      </c>
      <c r="E935" s="187" t="s">
        <v>491</v>
      </c>
      <c r="F935" s="187"/>
      <c r="G935" s="101" t="s">
        <v>558</v>
      </c>
      <c r="H935" s="102">
        <v>3.5000000000000001E-3</v>
      </c>
      <c r="I935" s="103">
        <v>5.01</v>
      </c>
      <c r="J935" s="103">
        <v>0.01</v>
      </c>
    </row>
    <row r="936" spans="1:10" s="108" customFormat="1" ht="26.25" customHeight="1" x14ac:dyDescent="0.25">
      <c r="A936" s="109" t="s">
        <v>468</v>
      </c>
      <c r="B936" s="110" t="s">
        <v>600</v>
      </c>
      <c r="C936" s="109" t="s">
        <v>18</v>
      </c>
      <c r="D936" s="109" t="s">
        <v>601</v>
      </c>
      <c r="E936" s="189" t="s">
        <v>491</v>
      </c>
      <c r="F936" s="189"/>
      <c r="G936" s="111" t="s">
        <v>42</v>
      </c>
      <c r="H936" s="112">
        <v>6</v>
      </c>
      <c r="I936" s="113">
        <v>0.13</v>
      </c>
      <c r="J936" s="113">
        <v>0.78</v>
      </c>
    </row>
    <row r="937" spans="1:10" s="108" customFormat="1" x14ac:dyDescent="0.25">
      <c r="A937" s="157"/>
      <c r="B937" s="158"/>
      <c r="C937" s="157"/>
      <c r="D937" s="157"/>
      <c r="E937" s="157"/>
      <c r="F937" s="157"/>
      <c r="G937" s="159"/>
      <c r="H937" s="160"/>
      <c r="I937" s="161"/>
      <c r="J937" s="161"/>
    </row>
    <row r="938" spans="1:10" ht="25.5" customHeight="1" x14ac:dyDescent="0.25">
      <c r="A938" s="119" t="s">
        <v>1122</v>
      </c>
      <c r="B938" s="120" t="s">
        <v>4</v>
      </c>
      <c r="C938" s="119" t="s">
        <v>5</v>
      </c>
      <c r="D938" s="119" t="s">
        <v>6</v>
      </c>
      <c r="E938" s="191" t="s">
        <v>462</v>
      </c>
      <c r="F938" s="191"/>
      <c r="G938" s="121" t="s">
        <v>7</v>
      </c>
      <c r="H938" s="120" t="s">
        <v>8</v>
      </c>
      <c r="I938" s="120" t="s">
        <v>9</v>
      </c>
      <c r="J938" s="120" t="s">
        <v>10</v>
      </c>
    </row>
    <row r="939" spans="1:10" ht="25.5" hidden="1" customHeight="1" x14ac:dyDescent="0.25">
      <c r="A939" s="141"/>
      <c r="B939" s="141"/>
      <c r="C939" s="141"/>
      <c r="D939" s="141"/>
      <c r="E939" s="141"/>
      <c r="F939" s="141"/>
      <c r="G939" s="141"/>
      <c r="H939" s="141"/>
      <c r="I939" s="141"/>
      <c r="J939" s="141"/>
    </row>
    <row r="940" spans="1:10" ht="25.5" hidden="1" customHeight="1" x14ac:dyDescent="0.25">
      <c r="A940" s="119" t="s">
        <v>1122</v>
      </c>
      <c r="B940" s="120" t="s">
        <v>4</v>
      </c>
      <c r="C940" s="119" t="s">
        <v>5</v>
      </c>
      <c r="D940" s="119" t="s">
        <v>6</v>
      </c>
      <c r="E940" s="191" t="s">
        <v>462</v>
      </c>
      <c r="F940" s="191"/>
      <c r="G940" s="121" t="s">
        <v>7</v>
      </c>
      <c r="H940" s="120" t="s">
        <v>8</v>
      </c>
      <c r="I940" s="120" t="s">
        <v>9</v>
      </c>
      <c r="J940" s="120" t="s">
        <v>10</v>
      </c>
    </row>
    <row r="941" spans="1:10" ht="25.5" customHeight="1" x14ac:dyDescent="0.25">
      <c r="A941" s="94" t="s">
        <v>463</v>
      </c>
      <c r="B941" s="95" t="s">
        <v>380</v>
      </c>
      <c r="C941" s="94" t="s">
        <v>18</v>
      </c>
      <c r="D941" s="94" t="s">
        <v>381</v>
      </c>
      <c r="E941" s="186" t="s">
        <v>546</v>
      </c>
      <c r="F941" s="186"/>
      <c r="G941" s="96" t="s">
        <v>38</v>
      </c>
      <c r="H941" s="97">
        <v>1</v>
      </c>
      <c r="I941" s="98">
        <v>4.37</v>
      </c>
      <c r="J941" s="98">
        <v>4.37</v>
      </c>
    </row>
    <row r="942" spans="1:10" s="108" customFormat="1" ht="25.5" customHeight="1" x14ac:dyDescent="0.25">
      <c r="A942" s="99" t="s">
        <v>465</v>
      </c>
      <c r="B942" s="100" t="s">
        <v>762</v>
      </c>
      <c r="C942" s="99" t="s">
        <v>18</v>
      </c>
      <c r="D942" s="99" t="s">
        <v>763</v>
      </c>
      <c r="E942" s="187" t="s">
        <v>549</v>
      </c>
      <c r="F942" s="187"/>
      <c r="G942" s="101" t="s">
        <v>550</v>
      </c>
      <c r="H942" s="102">
        <v>3.0000000000000001E-3</v>
      </c>
      <c r="I942" s="103">
        <v>32.04</v>
      </c>
      <c r="J942" s="103">
        <v>0.09</v>
      </c>
    </row>
    <row r="943" spans="1:10" s="108" customFormat="1" ht="25.5" customHeight="1" x14ac:dyDescent="0.25">
      <c r="A943" s="99" t="s">
        <v>465</v>
      </c>
      <c r="B943" s="100" t="s">
        <v>766</v>
      </c>
      <c r="C943" s="99" t="s">
        <v>18</v>
      </c>
      <c r="D943" s="99" t="s">
        <v>767</v>
      </c>
      <c r="E943" s="187" t="s">
        <v>549</v>
      </c>
      <c r="F943" s="187"/>
      <c r="G943" s="101" t="s">
        <v>553</v>
      </c>
      <c r="H943" s="102">
        <v>3.0000000000000001E-3</v>
      </c>
      <c r="I943" s="103">
        <v>27.22</v>
      </c>
      <c r="J943" s="103">
        <v>0.08</v>
      </c>
    </row>
    <row r="944" spans="1:10" s="108" customFormat="1" ht="25.5" customHeight="1" x14ac:dyDescent="0.25">
      <c r="A944" s="99" t="s">
        <v>465</v>
      </c>
      <c r="B944" s="100" t="s">
        <v>542</v>
      </c>
      <c r="C944" s="99" t="s">
        <v>18</v>
      </c>
      <c r="D944" s="99" t="s">
        <v>543</v>
      </c>
      <c r="E944" s="187" t="s">
        <v>464</v>
      </c>
      <c r="F944" s="187"/>
      <c r="G944" s="101" t="s">
        <v>20</v>
      </c>
      <c r="H944" s="102">
        <v>0.104</v>
      </c>
      <c r="I944" s="103">
        <v>18.23</v>
      </c>
      <c r="J944" s="103">
        <v>1.89</v>
      </c>
    </row>
    <row r="945" spans="1:10" s="108" customFormat="1" ht="26.25" customHeight="1" x14ac:dyDescent="0.25">
      <c r="A945" s="99" t="s">
        <v>465</v>
      </c>
      <c r="B945" s="100" t="s">
        <v>509</v>
      </c>
      <c r="C945" s="99" t="s">
        <v>18</v>
      </c>
      <c r="D945" s="99" t="s">
        <v>510</v>
      </c>
      <c r="E945" s="187" t="s">
        <v>464</v>
      </c>
      <c r="F945" s="187"/>
      <c r="G945" s="101" t="s">
        <v>20</v>
      </c>
      <c r="H945" s="102">
        <v>0.156</v>
      </c>
      <c r="I945" s="103">
        <v>14.85</v>
      </c>
      <c r="J945" s="103">
        <v>2.31</v>
      </c>
    </row>
    <row r="946" spans="1:10" s="108" customFormat="1" x14ac:dyDescent="0.25">
      <c r="A946" s="104"/>
      <c r="B946" s="104"/>
      <c r="C946" s="104"/>
      <c r="D946" s="104"/>
      <c r="E946" s="104"/>
      <c r="F946" s="104"/>
      <c r="G946" s="104"/>
      <c r="H946" s="104"/>
      <c r="I946" s="104"/>
      <c r="J946" s="104"/>
    </row>
    <row r="947" spans="1:10" ht="25.35" customHeight="1" x14ac:dyDescent="0.25">
      <c r="A947" s="119" t="s">
        <v>379</v>
      </c>
      <c r="B947" s="120" t="s">
        <v>4</v>
      </c>
      <c r="C947" s="119" t="s">
        <v>5</v>
      </c>
      <c r="D947" s="119" t="s">
        <v>6</v>
      </c>
      <c r="E947" s="191" t="s">
        <v>462</v>
      </c>
      <c r="F947" s="191"/>
      <c r="G947" s="121" t="s">
        <v>7</v>
      </c>
      <c r="H947" s="120" t="s">
        <v>8</v>
      </c>
      <c r="I947" s="120" t="s">
        <v>9</v>
      </c>
      <c r="J947" s="120" t="s">
        <v>10</v>
      </c>
    </row>
    <row r="948" spans="1:10" ht="25.5" customHeight="1" x14ac:dyDescent="0.25">
      <c r="A948" s="94" t="s">
        <v>463</v>
      </c>
      <c r="B948" s="95" t="s">
        <v>383</v>
      </c>
      <c r="C948" s="94" t="s">
        <v>18</v>
      </c>
      <c r="D948" s="94" t="s">
        <v>384</v>
      </c>
      <c r="E948" s="186" t="s">
        <v>546</v>
      </c>
      <c r="F948" s="186"/>
      <c r="G948" s="96" t="s">
        <v>51</v>
      </c>
      <c r="H948" s="97">
        <v>1</v>
      </c>
      <c r="I948" s="98">
        <v>58.74</v>
      </c>
      <c r="J948" s="98">
        <v>58.74</v>
      </c>
    </row>
    <row r="949" spans="1:10" s="108" customFormat="1" ht="15" customHeight="1" x14ac:dyDescent="0.25">
      <c r="A949" s="99" t="s">
        <v>465</v>
      </c>
      <c r="B949" s="100" t="s">
        <v>509</v>
      </c>
      <c r="C949" s="99" t="s">
        <v>18</v>
      </c>
      <c r="D949" s="99" t="s">
        <v>510</v>
      </c>
      <c r="E949" s="187" t="s">
        <v>464</v>
      </c>
      <c r="F949" s="187"/>
      <c r="G949" s="101" t="s">
        <v>20</v>
      </c>
      <c r="H949" s="102">
        <v>3.956</v>
      </c>
      <c r="I949" s="103">
        <v>14.85</v>
      </c>
      <c r="J949" s="103">
        <v>58.74</v>
      </c>
    </row>
    <row r="950" spans="1:10" s="108" customFormat="1" x14ac:dyDescent="0.25">
      <c r="A950" s="104"/>
      <c r="B950" s="104"/>
      <c r="C950" s="104"/>
      <c r="D950" s="104"/>
      <c r="E950" s="104"/>
      <c r="F950" s="104"/>
      <c r="G950" s="104"/>
      <c r="H950" s="104"/>
      <c r="I950" s="104"/>
      <c r="J950" s="104"/>
    </row>
    <row r="951" spans="1:10" ht="25.35" customHeight="1" x14ac:dyDescent="0.25">
      <c r="A951" s="119" t="s">
        <v>382</v>
      </c>
      <c r="B951" s="120" t="s">
        <v>4</v>
      </c>
      <c r="C951" s="119" t="s">
        <v>5</v>
      </c>
      <c r="D951" s="119" t="s">
        <v>6</v>
      </c>
      <c r="E951" s="191" t="s">
        <v>462</v>
      </c>
      <c r="F951" s="191"/>
      <c r="G951" s="121" t="s">
        <v>7</v>
      </c>
      <c r="H951" s="120" t="s">
        <v>8</v>
      </c>
      <c r="I951" s="120" t="s">
        <v>9</v>
      </c>
      <c r="J951" s="120" t="s">
        <v>10</v>
      </c>
    </row>
    <row r="952" spans="1:10" ht="15" customHeight="1" x14ac:dyDescent="0.25">
      <c r="A952" s="94" t="s">
        <v>463</v>
      </c>
      <c r="B952" s="95" t="s">
        <v>386</v>
      </c>
      <c r="C952" s="94" t="s">
        <v>18</v>
      </c>
      <c r="D952" s="94" t="s">
        <v>387</v>
      </c>
      <c r="E952" s="186" t="s">
        <v>546</v>
      </c>
      <c r="F952" s="186"/>
      <c r="G952" s="96" t="s">
        <v>51</v>
      </c>
      <c r="H952" s="97">
        <v>1</v>
      </c>
      <c r="I952" s="98">
        <v>26.57</v>
      </c>
      <c r="J952" s="98">
        <v>26.57</v>
      </c>
    </row>
    <row r="953" spans="1:10" s="108" customFormat="1" ht="25.5" customHeight="1" x14ac:dyDescent="0.25">
      <c r="A953" s="99" t="s">
        <v>465</v>
      </c>
      <c r="B953" s="100" t="s">
        <v>762</v>
      </c>
      <c r="C953" s="99" t="s">
        <v>18</v>
      </c>
      <c r="D953" s="99" t="s">
        <v>763</v>
      </c>
      <c r="E953" s="187" t="s">
        <v>549</v>
      </c>
      <c r="F953" s="187"/>
      <c r="G953" s="101" t="s">
        <v>550</v>
      </c>
      <c r="H953" s="102">
        <v>0.27400000000000002</v>
      </c>
      <c r="I953" s="103">
        <v>32.04</v>
      </c>
      <c r="J953" s="103">
        <v>8.77</v>
      </c>
    </row>
    <row r="954" spans="1:10" s="108" customFormat="1" ht="25.5" customHeight="1" x14ac:dyDescent="0.25">
      <c r="A954" s="99" t="s">
        <v>465</v>
      </c>
      <c r="B954" s="100" t="s">
        <v>766</v>
      </c>
      <c r="C954" s="99" t="s">
        <v>18</v>
      </c>
      <c r="D954" s="99" t="s">
        <v>767</v>
      </c>
      <c r="E954" s="187" t="s">
        <v>549</v>
      </c>
      <c r="F954" s="187"/>
      <c r="G954" s="101" t="s">
        <v>553</v>
      </c>
      <c r="H954" s="102">
        <v>0.254</v>
      </c>
      <c r="I954" s="103">
        <v>27.22</v>
      </c>
      <c r="J954" s="103">
        <v>6.91</v>
      </c>
    </row>
    <row r="955" spans="1:10" s="108" customFormat="1" ht="25.5" customHeight="1" x14ac:dyDescent="0.25">
      <c r="A955" s="99" t="s">
        <v>465</v>
      </c>
      <c r="B955" s="100" t="s">
        <v>1123</v>
      </c>
      <c r="C955" s="99" t="s">
        <v>18</v>
      </c>
      <c r="D955" s="99" t="s">
        <v>1124</v>
      </c>
      <c r="E955" s="187" t="s">
        <v>546</v>
      </c>
      <c r="F955" s="187"/>
      <c r="G955" s="101" t="s">
        <v>51</v>
      </c>
      <c r="H955" s="102">
        <v>1</v>
      </c>
      <c r="I955" s="103">
        <v>1.24</v>
      </c>
      <c r="J955" s="103">
        <v>1.24</v>
      </c>
    </row>
    <row r="956" spans="1:10" s="108" customFormat="1" ht="26.25" customHeight="1" x14ac:dyDescent="0.25">
      <c r="A956" s="99" t="s">
        <v>465</v>
      </c>
      <c r="B956" s="100" t="s">
        <v>509</v>
      </c>
      <c r="C956" s="99" t="s">
        <v>18</v>
      </c>
      <c r="D956" s="99" t="s">
        <v>510</v>
      </c>
      <c r="E956" s="187" t="s">
        <v>464</v>
      </c>
      <c r="F956" s="187"/>
      <c r="G956" s="101" t="s">
        <v>20</v>
      </c>
      <c r="H956" s="102">
        <v>0.65</v>
      </c>
      <c r="I956" s="103">
        <v>14.85</v>
      </c>
      <c r="J956" s="103">
        <v>9.65</v>
      </c>
    </row>
    <row r="957" spans="1:10" s="108" customFormat="1" x14ac:dyDescent="0.25">
      <c r="A957" s="104"/>
      <c r="B957" s="104"/>
      <c r="C957" s="104"/>
      <c r="D957" s="104"/>
      <c r="E957" s="104"/>
      <c r="F957" s="104"/>
      <c r="G957" s="104"/>
      <c r="H957" s="104"/>
      <c r="I957" s="104"/>
      <c r="J957" s="104"/>
    </row>
    <row r="958" spans="1:10" ht="25.35" customHeight="1" x14ac:dyDescent="0.25">
      <c r="A958" s="119" t="s">
        <v>1125</v>
      </c>
      <c r="B958" s="120" t="s">
        <v>4</v>
      </c>
      <c r="C958" s="119" t="s">
        <v>5</v>
      </c>
      <c r="D958" s="119" t="s">
        <v>6</v>
      </c>
      <c r="E958" s="191" t="s">
        <v>462</v>
      </c>
      <c r="F958" s="191"/>
      <c r="G958" s="121" t="s">
        <v>7</v>
      </c>
      <c r="H958" s="120" t="s">
        <v>8</v>
      </c>
      <c r="I958" s="120" t="s">
        <v>9</v>
      </c>
      <c r="J958" s="120" t="s">
        <v>10</v>
      </c>
    </row>
    <row r="959" spans="1:10" ht="25.5" customHeight="1" x14ac:dyDescent="0.25">
      <c r="A959" s="94" t="s">
        <v>463</v>
      </c>
      <c r="B959" s="95" t="s">
        <v>389</v>
      </c>
      <c r="C959" s="94" t="s">
        <v>18</v>
      </c>
      <c r="D959" s="94" t="s">
        <v>390</v>
      </c>
      <c r="E959" s="186" t="s">
        <v>506</v>
      </c>
      <c r="F959" s="186"/>
      <c r="G959" s="96" t="s">
        <v>51</v>
      </c>
      <c r="H959" s="97">
        <v>1</v>
      </c>
      <c r="I959" s="98">
        <v>564.41</v>
      </c>
      <c r="J959" s="98">
        <v>564.41</v>
      </c>
    </row>
    <row r="960" spans="1:10" s="108" customFormat="1" ht="25.5" customHeight="1" x14ac:dyDescent="0.25">
      <c r="A960" s="99" t="s">
        <v>465</v>
      </c>
      <c r="B960" s="100" t="s">
        <v>504</v>
      </c>
      <c r="C960" s="99" t="s">
        <v>18</v>
      </c>
      <c r="D960" s="99" t="s">
        <v>505</v>
      </c>
      <c r="E960" s="187" t="s">
        <v>506</v>
      </c>
      <c r="F960" s="187"/>
      <c r="G960" s="101" t="s">
        <v>51</v>
      </c>
      <c r="H960" s="102">
        <v>1</v>
      </c>
      <c r="I960" s="103">
        <v>334.45</v>
      </c>
      <c r="J960" s="103">
        <v>334.45</v>
      </c>
    </row>
    <row r="961" spans="1:10" s="108" customFormat="1" ht="25.5" customHeight="1" x14ac:dyDescent="0.25">
      <c r="A961" s="99" t="s">
        <v>465</v>
      </c>
      <c r="B961" s="100" t="s">
        <v>542</v>
      </c>
      <c r="C961" s="99" t="s">
        <v>18</v>
      </c>
      <c r="D961" s="99" t="s">
        <v>543</v>
      </c>
      <c r="E961" s="187" t="s">
        <v>464</v>
      </c>
      <c r="F961" s="187"/>
      <c r="G961" s="101" t="s">
        <v>20</v>
      </c>
      <c r="H961" s="102">
        <v>2</v>
      </c>
      <c r="I961" s="103">
        <v>18.23</v>
      </c>
      <c r="J961" s="103">
        <v>36.46</v>
      </c>
    </row>
    <row r="962" spans="1:10" s="108" customFormat="1" ht="25.5" customHeight="1" x14ac:dyDescent="0.25">
      <c r="A962" s="99" t="s">
        <v>465</v>
      </c>
      <c r="B962" s="100" t="s">
        <v>509</v>
      </c>
      <c r="C962" s="99" t="s">
        <v>18</v>
      </c>
      <c r="D962" s="99" t="s">
        <v>510</v>
      </c>
      <c r="E962" s="187" t="s">
        <v>464</v>
      </c>
      <c r="F962" s="187"/>
      <c r="G962" s="101" t="s">
        <v>20</v>
      </c>
      <c r="H962" s="102">
        <v>6</v>
      </c>
      <c r="I962" s="103">
        <v>14.85</v>
      </c>
      <c r="J962" s="103">
        <v>89.1</v>
      </c>
    </row>
    <row r="963" spans="1:10" s="108" customFormat="1" ht="26.25" customHeight="1" x14ac:dyDescent="0.25">
      <c r="A963" s="99" t="s">
        <v>468</v>
      </c>
      <c r="B963" s="100" t="s">
        <v>723</v>
      </c>
      <c r="C963" s="99" t="s">
        <v>18</v>
      </c>
      <c r="D963" s="99" t="s">
        <v>724</v>
      </c>
      <c r="E963" s="187" t="s">
        <v>491</v>
      </c>
      <c r="F963" s="187"/>
      <c r="G963" s="101" t="s">
        <v>558</v>
      </c>
      <c r="H963" s="102">
        <v>20</v>
      </c>
      <c r="I963" s="103">
        <v>5.22</v>
      </c>
      <c r="J963" s="103">
        <v>104.4</v>
      </c>
    </row>
    <row r="964" spans="1:10" s="108" customFormat="1" x14ac:dyDescent="0.25">
      <c r="A964" s="104"/>
      <c r="B964" s="104"/>
      <c r="C964" s="104"/>
      <c r="D964" s="104"/>
      <c r="E964" s="104"/>
      <c r="F964" s="104"/>
      <c r="G964" s="104"/>
      <c r="H964" s="104"/>
      <c r="I964" s="104"/>
      <c r="J964" s="104"/>
    </row>
    <row r="965" spans="1:10" ht="25.35" customHeight="1" x14ac:dyDescent="0.25">
      <c r="A965" s="119" t="s">
        <v>388</v>
      </c>
      <c r="B965" s="120" t="s">
        <v>4</v>
      </c>
      <c r="C965" s="119" t="s">
        <v>5</v>
      </c>
      <c r="D965" s="119" t="s">
        <v>6</v>
      </c>
      <c r="E965" s="191" t="s">
        <v>462</v>
      </c>
      <c r="F965" s="191"/>
      <c r="G965" s="121" t="s">
        <v>7</v>
      </c>
      <c r="H965" s="120" t="s">
        <v>8</v>
      </c>
      <c r="I965" s="120" t="s">
        <v>9</v>
      </c>
      <c r="J965" s="120" t="s">
        <v>10</v>
      </c>
    </row>
    <row r="966" spans="1:10" ht="15" customHeight="1" x14ac:dyDescent="0.25">
      <c r="A966" s="94" t="s">
        <v>463</v>
      </c>
      <c r="B966" s="95" t="s">
        <v>392</v>
      </c>
      <c r="C966" s="94" t="s">
        <v>18</v>
      </c>
      <c r="D966" s="94" t="s">
        <v>393</v>
      </c>
      <c r="E966" s="186" t="s">
        <v>506</v>
      </c>
      <c r="F966" s="186"/>
      <c r="G966" s="96" t="s">
        <v>51</v>
      </c>
      <c r="H966" s="97">
        <v>1</v>
      </c>
      <c r="I966" s="98">
        <v>427.13</v>
      </c>
      <c r="J966" s="98">
        <v>427.13</v>
      </c>
    </row>
    <row r="967" spans="1:10" s="108" customFormat="1" ht="38.25" customHeight="1" x14ac:dyDescent="0.25">
      <c r="A967" s="99" t="s">
        <v>465</v>
      </c>
      <c r="B967" s="100" t="s">
        <v>1126</v>
      </c>
      <c r="C967" s="99" t="s">
        <v>18</v>
      </c>
      <c r="D967" s="99" t="s">
        <v>1127</v>
      </c>
      <c r="E967" s="187" t="s">
        <v>464</v>
      </c>
      <c r="F967" s="187"/>
      <c r="G967" s="101" t="s">
        <v>51</v>
      </c>
      <c r="H967" s="102">
        <v>0.3</v>
      </c>
      <c r="I967" s="103">
        <v>404.27</v>
      </c>
      <c r="J967" s="103">
        <v>121.28</v>
      </c>
    </row>
    <row r="968" spans="1:10" s="108" customFormat="1" ht="25.5" customHeight="1" x14ac:dyDescent="0.25">
      <c r="A968" s="99" t="s">
        <v>465</v>
      </c>
      <c r="B968" s="100" t="s">
        <v>542</v>
      </c>
      <c r="C968" s="99" t="s">
        <v>18</v>
      </c>
      <c r="D968" s="99" t="s">
        <v>543</v>
      </c>
      <c r="E968" s="187" t="s">
        <v>464</v>
      </c>
      <c r="F968" s="187"/>
      <c r="G968" s="101" t="s">
        <v>20</v>
      </c>
      <c r="H968" s="102">
        <v>6</v>
      </c>
      <c r="I968" s="103">
        <v>18.23</v>
      </c>
      <c r="J968" s="103">
        <v>109.38</v>
      </c>
    </row>
    <row r="969" spans="1:10" s="108" customFormat="1" ht="25.5" customHeight="1" x14ac:dyDescent="0.25">
      <c r="A969" s="99" t="s">
        <v>465</v>
      </c>
      <c r="B969" s="100" t="s">
        <v>509</v>
      </c>
      <c r="C969" s="99" t="s">
        <v>18</v>
      </c>
      <c r="D969" s="99" t="s">
        <v>510</v>
      </c>
      <c r="E969" s="187" t="s">
        <v>464</v>
      </c>
      <c r="F969" s="187"/>
      <c r="G969" s="101" t="s">
        <v>20</v>
      </c>
      <c r="H969" s="102">
        <v>6</v>
      </c>
      <c r="I969" s="103">
        <v>14.85</v>
      </c>
      <c r="J969" s="103">
        <v>89.1</v>
      </c>
    </row>
    <row r="970" spans="1:10" s="108" customFormat="1" ht="26.25" customHeight="1" x14ac:dyDescent="0.25">
      <c r="A970" s="99" t="s">
        <v>468</v>
      </c>
      <c r="B970" s="100" t="s">
        <v>1128</v>
      </c>
      <c r="C970" s="99" t="s">
        <v>18</v>
      </c>
      <c r="D970" s="99" t="s">
        <v>1129</v>
      </c>
      <c r="E970" s="187" t="s">
        <v>491</v>
      </c>
      <c r="F970" s="187"/>
      <c r="G970" s="101" t="s">
        <v>51</v>
      </c>
      <c r="H970" s="102">
        <v>1.1000000000000001</v>
      </c>
      <c r="I970" s="103">
        <v>97.61</v>
      </c>
      <c r="J970" s="103">
        <v>107.37</v>
      </c>
    </row>
    <row r="971" spans="1:10" s="108" customFormat="1" x14ac:dyDescent="0.25">
      <c r="A971" s="104"/>
      <c r="B971" s="104"/>
      <c r="C971" s="104"/>
      <c r="D971" s="104"/>
      <c r="E971" s="104"/>
      <c r="F971" s="104"/>
      <c r="G971" s="104"/>
      <c r="H971" s="104"/>
      <c r="I971" s="104"/>
      <c r="J971" s="104"/>
    </row>
    <row r="972" spans="1:10" ht="25.35" customHeight="1" x14ac:dyDescent="0.25">
      <c r="A972" s="119" t="s">
        <v>391</v>
      </c>
      <c r="B972" s="120" t="s">
        <v>4</v>
      </c>
      <c r="C972" s="119" t="s">
        <v>5</v>
      </c>
      <c r="D972" s="119" t="s">
        <v>6</v>
      </c>
      <c r="E972" s="191" t="s">
        <v>462</v>
      </c>
      <c r="F972" s="191"/>
      <c r="G972" s="121" t="s">
        <v>7</v>
      </c>
      <c r="H972" s="120" t="s">
        <v>8</v>
      </c>
      <c r="I972" s="120" t="s">
        <v>9</v>
      </c>
      <c r="J972" s="120" t="s">
        <v>10</v>
      </c>
    </row>
    <row r="973" spans="1:10" ht="15" customHeight="1" x14ac:dyDescent="0.25">
      <c r="A973" s="94" t="s">
        <v>463</v>
      </c>
      <c r="B973" s="95" t="s">
        <v>76</v>
      </c>
      <c r="C973" s="94" t="s">
        <v>18</v>
      </c>
      <c r="D973" s="94" t="s">
        <v>77</v>
      </c>
      <c r="E973" s="186" t="s">
        <v>506</v>
      </c>
      <c r="F973" s="186"/>
      <c r="G973" s="96" t="s">
        <v>51</v>
      </c>
      <c r="H973" s="97">
        <v>1</v>
      </c>
      <c r="I973" s="98">
        <v>493.34</v>
      </c>
      <c r="J973" s="98">
        <v>493.34</v>
      </c>
    </row>
    <row r="974" spans="1:10" s="108" customFormat="1" ht="38.25" customHeight="1" x14ac:dyDescent="0.25">
      <c r="A974" s="99" t="s">
        <v>465</v>
      </c>
      <c r="B974" s="100" t="s">
        <v>571</v>
      </c>
      <c r="C974" s="99" t="s">
        <v>18</v>
      </c>
      <c r="D974" s="99" t="s">
        <v>572</v>
      </c>
      <c r="E974" s="187" t="s">
        <v>549</v>
      </c>
      <c r="F974" s="187"/>
      <c r="G974" s="101" t="s">
        <v>550</v>
      </c>
      <c r="H974" s="102">
        <v>1.8335999999999999</v>
      </c>
      <c r="I974" s="103">
        <v>7.14</v>
      </c>
      <c r="J974" s="103">
        <v>13.09</v>
      </c>
    </row>
    <row r="975" spans="1:10" s="108" customFormat="1" ht="25.5" customHeight="1" x14ac:dyDescent="0.25">
      <c r="A975" s="99" t="s">
        <v>465</v>
      </c>
      <c r="B975" s="100" t="s">
        <v>573</v>
      </c>
      <c r="C975" s="99" t="s">
        <v>18</v>
      </c>
      <c r="D975" s="99" t="s">
        <v>574</v>
      </c>
      <c r="E975" s="187" t="s">
        <v>464</v>
      </c>
      <c r="F975" s="187"/>
      <c r="G975" s="101" t="s">
        <v>20</v>
      </c>
      <c r="H975" s="102">
        <v>1.8335999999999999</v>
      </c>
      <c r="I975" s="103">
        <v>20.64</v>
      </c>
      <c r="J975" s="103">
        <v>37.840000000000003</v>
      </c>
    </row>
    <row r="976" spans="1:10" s="108" customFormat="1" ht="25.5" customHeight="1" x14ac:dyDescent="0.25">
      <c r="A976" s="99" t="s">
        <v>465</v>
      </c>
      <c r="B976" s="100" t="s">
        <v>509</v>
      </c>
      <c r="C976" s="99" t="s">
        <v>18</v>
      </c>
      <c r="D976" s="99" t="s">
        <v>510</v>
      </c>
      <c r="E976" s="187" t="s">
        <v>464</v>
      </c>
      <c r="F976" s="187"/>
      <c r="G976" s="101" t="s">
        <v>20</v>
      </c>
      <c r="H976" s="102">
        <v>3.2378</v>
      </c>
      <c r="I976" s="103">
        <v>14.85</v>
      </c>
      <c r="J976" s="103">
        <v>48.08</v>
      </c>
    </row>
    <row r="977" spans="1:10" s="108" customFormat="1" ht="25.5" customHeight="1" x14ac:dyDescent="0.25">
      <c r="A977" s="99" t="s">
        <v>468</v>
      </c>
      <c r="B977" s="100" t="s">
        <v>575</v>
      </c>
      <c r="C977" s="99" t="s">
        <v>18</v>
      </c>
      <c r="D977" s="99" t="s">
        <v>576</v>
      </c>
      <c r="E977" s="187" t="s">
        <v>491</v>
      </c>
      <c r="F977" s="187"/>
      <c r="G977" s="101" t="s">
        <v>51</v>
      </c>
      <c r="H977" s="102">
        <v>0.8669</v>
      </c>
      <c r="I977" s="103">
        <v>75</v>
      </c>
      <c r="J977" s="103">
        <v>65.010000000000005</v>
      </c>
    </row>
    <row r="978" spans="1:10" s="108" customFormat="1" ht="15" customHeight="1" x14ac:dyDescent="0.25">
      <c r="A978" s="99" t="s">
        <v>468</v>
      </c>
      <c r="B978" s="100" t="s">
        <v>577</v>
      </c>
      <c r="C978" s="99" t="s">
        <v>18</v>
      </c>
      <c r="D978" s="99" t="s">
        <v>578</v>
      </c>
      <c r="E978" s="187" t="s">
        <v>491</v>
      </c>
      <c r="F978" s="187"/>
      <c r="G978" s="101" t="s">
        <v>86</v>
      </c>
      <c r="H978" s="102">
        <v>349</v>
      </c>
      <c r="I978" s="103">
        <v>0.72</v>
      </c>
      <c r="J978" s="103">
        <v>251.28</v>
      </c>
    </row>
    <row r="979" spans="1:10" s="108" customFormat="1" ht="15" customHeight="1" x14ac:dyDescent="0.25">
      <c r="A979" s="99" t="s">
        <v>468</v>
      </c>
      <c r="B979" s="100" t="s">
        <v>579</v>
      </c>
      <c r="C979" s="99" t="s">
        <v>18</v>
      </c>
      <c r="D979" s="99" t="s">
        <v>580</v>
      </c>
      <c r="E979" s="187" t="s">
        <v>491</v>
      </c>
      <c r="F979" s="187"/>
      <c r="G979" s="101" t="s">
        <v>51</v>
      </c>
      <c r="H979" s="102">
        <v>0.627</v>
      </c>
      <c r="I979" s="103">
        <v>93.36</v>
      </c>
      <c r="J979" s="103">
        <v>58.53</v>
      </c>
    </row>
    <row r="980" spans="1:10" s="108" customFormat="1" ht="15.75" customHeight="1" x14ac:dyDescent="0.25">
      <c r="A980" s="99" t="s">
        <v>468</v>
      </c>
      <c r="B980" s="100" t="s">
        <v>581</v>
      </c>
      <c r="C980" s="99" t="s">
        <v>18</v>
      </c>
      <c r="D980" s="99" t="s">
        <v>582</v>
      </c>
      <c r="E980" s="187" t="s">
        <v>491</v>
      </c>
      <c r="F980" s="187"/>
      <c r="G980" s="101" t="s">
        <v>51</v>
      </c>
      <c r="H980" s="102">
        <v>0.20899999999999999</v>
      </c>
      <c r="I980" s="103">
        <v>93.36</v>
      </c>
      <c r="J980" s="103">
        <v>19.510000000000002</v>
      </c>
    </row>
    <row r="981" spans="1:10" s="108" customFormat="1" x14ac:dyDescent="0.25">
      <c r="A981" s="104"/>
      <c r="B981" s="104"/>
      <c r="C981" s="104"/>
      <c r="D981" s="104"/>
      <c r="E981" s="104"/>
      <c r="F981" s="104"/>
      <c r="G981" s="104"/>
      <c r="H981" s="104"/>
      <c r="I981" s="104"/>
      <c r="J981" s="104"/>
    </row>
    <row r="982" spans="1:10" ht="25.35" customHeight="1" x14ac:dyDescent="0.25">
      <c r="A982" s="119" t="s">
        <v>394</v>
      </c>
      <c r="B982" s="120" t="s">
        <v>4</v>
      </c>
      <c r="C982" s="119" t="s">
        <v>5</v>
      </c>
      <c r="D982" s="119" t="s">
        <v>6</v>
      </c>
      <c r="E982" s="191" t="s">
        <v>462</v>
      </c>
      <c r="F982" s="191"/>
      <c r="G982" s="121" t="s">
        <v>7</v>
      </c>
      <c r="H982" s="120" t="s">
        <v>8</v>
      </c>
      <c r="I982" s="120" t="s">
        <v>9</v>
      </c>
      <c r="J982" s="120" t="s">
        <v>10</v>
      </c>
    </row>
    <row r="983" spans="1:10" ht="15" customHeight="1" x14ac:dyDescent="0.25">
      <c r="A983" s="94" t="s">
        <v>463</v>
      </c>
      <c r="B983" s="95" t="s">
        <v>396</v>
      </c>
      <c r="C983" s="94" t="s">
        <v>18</v>
      </c>
      <c r="D983" s="94" t="s">
        <v>397</v>
      </c>
      <c r="E983" s="186" t="s">
        <v>506</v>
      </c>
      <c r="F983" s="186"/>
      <c r="G983" s="96" t="s">
        <v>51</v>
      </c>
      <c r="H983" s="97">
        <v>1</v>
      </c>
      <c r="I983" s="98">
        <v>97.39</v>
      </c>
      <c r="J983" s="98">
        <v>97.39</v>
      </c>
    </row>
    <row r="984" spans="1:10" ht="25.5" customHeight="1" x14ac:dyDescent="0.25">
      <c r="A984" s="99" t="s">
        <v>465</v>
      </c>
      <c r="B984" s="100" t="s">
        <v>1130</v>
      </c>
      <c r="C984" s="99" t="s">
        <v>18</v>
      </c>
      <c r="D984" s="99" t="s">
        <v>1131</v>
      </c>
      <c r="E984" s="187" t="s">
        <v>549</v>
      </c>
      <c r="F984" s="187"/>
      <c r="G984" s="101" t="s">
        <v>550</v>
      </c>
      <c r="H984" s="102">
        <v>0.3</v>
      </c>
      <c r="I984" s="103">
        <v>1.67</v>
      </c>
      <c r="J984" s="103">
        <v>0.5</v>
      </c>
    </row>
    <row r="985" spans="1:10" ht="25.5" customHeight="1" x14ac:dyDescent="0.25">
      <c r="A985" s="99" t="s">
        <v>465</v>
      </c>
      <c r="B985" s="100" t="s">
        <v>542</v>
      </c>
      <c r="C985" s="99" t="s">
        <v>18</v>
      </c>
      <c r="D985" s="99" t="s">
        <v>543</v>
      </c>
      <c r="E985" s="187" t="s">
        <v>464</v>
      </c>
      <c r="F985" s="187"/>
      <c r="G985" s="101" t="s">
        <v>20</v>
      </c>
      <c r="H985" s="102">
        <v>1.65</v>
      </c>
      <c r="I985" s="103">
        <v>18.23</v>
      </c>
      <c r="J985" s="103">
        <v>30.07</v>
      </c>
    </row>
    <row r="986" spans="1:10" ht="26.25" customHeight="1" x14ac:dyDescent="0.25">
      <c r="A986" s="99" t="s">
        <v>465</v>
      </c>
      <c r="B986" s="100" t="s">
        <v>509</v>
      </c>
      <c r="C986" s="99" t="s">
        <v>18</v>
      </c>
      <c r="D986" s="99" t="s">
        <v>510</v>
      </c>
      <c r="E986" s="187" t="s">
        <v>464</v>
      </c>
      <c r="F986" s="187"/>
      <c r="G986" s="101" t="s">
        <v>20</v>
      </c>
      <c r="H986" s="102">
        <v>4.5</v>
      </c>
      <c r="I986" s="103">
        <v>14.85</v>
      </c>
      <c r="J986" s="103">
        <v>66.819999999999993</v>
      </c>
    </row>
    <row r="987" spans="1:10" x14ac:dyDescent="0.25">
      <c r="A987" s="104"/>
      <c r="B987" s="104"/>
      <c r="C987" s="104"/>
      <c r="D987" s="104"/>
      <c r="E987" s="104"/>
      <c r="F987" s="104"/>
      <c r="G987" s="104"/>
      <c r="H987" s="104"/>
      <c r="I987" s="104"/>
      <c r="J987" s="104"/>
    </row>
    <row r="988" spans="1:10" ht="25.35" customHeight="1" x14ac:dyDescent="0.25">
      <c r="A988" s="119" t="s">
        <v>457</v>
      </c>
      <c r="B988" s="120" t="s">
        <v>4</v>
      </c>
      <c r="C988" s="119" t="s">
        <v>5</v>
      </c>
      <c r="D988" s="119" t="s">
        <v>6</v>
      </c>
      <c r="E988" s="191" t="s">
        <v>462</v>
      </c>
      <c r="F988" s="191"/>
      <c r="G988" s="121" t="s">
        <v>7</v>
      </c>
      <c r="H988" s="120" t="s">
        <v>8</v>
      </c>
      <c r="I988" s="120" t="s">
        <v>9</v>
      </c>
      <c r="J988" s="120" t="s">
        <v>10</v>
      </c>
    </row>
    <row r="989" spans="1:10" ht="38.25" customHeight="1" x14ac:dyDescent="0.25">
      <c r="A989" s="94" t="s">
        <v>463</v>
      </c>
      <c r="B989" s="95" t="s">
        <v>399</v>
      </c>
      <c r="C989" s="94" t="s">
        <v>18</v>
      </c>
      <c r="D989" s="94" t="s">
        <v>400</v>
      </c>
      <c r="E989" s="186" t="s">
        <v>506</v>
      </c>
      <c r="F989" s="186"/>
      <c r="G989" s="96" t="s">
        <v>86</v>
      </c>
      <c r="H989" s="97">
        <v>1</v>
      </c>
      <c r="I989" s="98">
        <v>11.33</v>
      </c>
      <c r="J989" s="98">
        <v>11.33</v>
      </c>
    </row>
    <row r="990" spans="1:10" ht="25.5" customHeight="1" x14ac:dyDescent="0.25">
      <c r="A990" s="99" t="s">
        <v>465</v>
      </c>
      <c r="B990" s="100" t="s">
        <v>1132</v>
      </c>
      <c r="C990" s="99" t="s">
        <v>18</v>
      </c>
      <c r="D990" s="99" t="s">
        <v>1133</v>
      </c>
      <c r="E990" s="187" t="s">
        <v>506</v>
      </c>
      <c r="F990" s="187"/>
      <c r="G990" s="101" t="s">
        <v>86</v>
      </c>
      <c r="H990" s="102">
        <v>1</v>
      </c>
      <c r="I990" s="103">
        <v>7.09</v>
      </c>
      <c r="J990" s="103">
        <v>7.09</v>
      </c>
    </row>
    <row r="991" spans="1:10" ht="25.5" customHeight="1" x14ac:dyDescent="0.25">
      <c r="A991" s="99" t="s">
        <v>465</v>
      </c>
      <c r="B991" s="100" t="s">
        <v>594</v>
      </c>
      <c r="C991" s="99" t="s">
        <v>18</v>
      </c>
      <c r="D991" s="99" t="s">
        <v>595</v>
      </c>
      <c r="E991" s="187" t="s">
        <v>464</v>
      </c>
      <c r="F991" s="187"/>
      <c r="G991" s="101" t="s">
        <v>20</v>
      </c>
      <c r="H991" s="102">
        <v>2.8000000000000001E-2</v>
      </c>
      <c r="I991" s="103">
        <v>14.32</v>
      </c>
      <c r="J991" s="103">
        <v>0.4</v>
      </c>
    </row>
    <row r="992" spans="1:10" ht="25.5" customHeight="1" x14ac:dyDescent="0.25">
      <c r="A992" s="99" t="s">
        <v>465</v>
      </c>
      <c r="B992" s="100" t="s">
        <v>596</v>
      </c>
      <c r="C992" s="99" t="s">
        <v>18</v>
      </c>
      <c r="D992" s="99" t="s">
        <v>597</v>
      </c>
      <c r="E992" s="187" t="s">
        <v>464</v>
      </c>
      <c r="F992" s="187"/>
      <c r="G992" s="101" t="s">
        <v>20</v>
      </c>
      <c r="H992" s="102">
        <v>0.17130000000000001</v>
      </c>
      <c r="I992" s="103">
        <v>19.59</v>
      </c>
      <c r="J992" s="103">
        <v>3.35</v>
      </c>
    </row>
    <row r="993" spans="1:10" ht="25.5" customHeight="1" x14ac:dyDescent="0.25">
      <c r="A993" s="99" t="s">
        <v>468</v>
      </c>
      <c r="B993" s="100" t="s">
        <v>598</v>
      </c>
      <c r="C993" s="99" t="s">
        <v>18</v>
      </c>
      <c r="D993" s="99" t="s">
        <v>599</v>
      </c>
      <c r="E993" s="187" t="s">
        <v>491</v>
      </c>
      <c r="F993" s="187"/>
      <c r="G993" s="101" t="s">
        <v>86</v>
      </c>
      <c r="H993" s="102">
        <v>2.5000000000000001E-2</v>
      </c>
      <c r="I993" s="103">
        <v>15</v>
      </c>
      <c r="J993" s="103">
        <v>0.37</v>
      </c>
    </row>
    <row r="994" spans="1:10" ht="26.25" customHeight="1" x14ac:dyDescent="0.25">
      <c r="A994" s="99" t="s">
        <v>468</v>
      </c>
      <c r="B994" s="100" t="s">
        <v>600</v>
      </c>
      <c r="C994" s="99" t="s">
        <v>18</v>
      </c>
      <c r="D994" s="99" t="s">
        <v>601</v>
      </c>
      <c r="E994" s="187" t="s">
        <v>491</v>
      </c>
      <c r="F994" s="187"/>
      <c r="G994" s="101" t="s">
        <v>42</v>
      </c>
      <c r="H994" s="102">
        <v>0.97</v>
      </c>
      <c r="I994" s="103">
        <v>0.13</v>
      </c>
      <c r="J994" s="103">
        <v>0.12</v>
      </c>
    </row>
    <row r="995" spans="1:10" x14ac:dyDescent="0.25">
      <c r="A995" s="104"/>
      <c r="B995" s="104"/>
      <c r="C995" s="104"/>
      <c r="D995" s="104"/>
      <c r="E995" s="104"/>
      <c r="F995" s="104"/>
      <c r="G995" s="104"/>
      <c r="H995" s="104"/>
      <c r="I995" s="104"/>
      <c r="J995" s="104"/>
    </row>
    <row r="996" spans="1:10" ht="25.35" customHeight="1" x14ac:dyDescent="0.25">
      <c r="A996" s="119" t="s">
        <v>398</v>
      </c>
      <c r="B996" s="120" t="s">
        <v>4</v>
      </c>
      <c r="C996" s="119" t="s">
        <v>5</v>
      </c>
      <c r="D996" s="119" t="s">
        <v>6</v>
      </c>
      <c r="E996" s="191" t="s">
        <v>462</v>
      </c>
      <c r="F996" s="191"/>
      <c r="G996" s="121" t="s">
        <v>7</v>
      </c>
      <c r="H996" s="120" t="s">
        <v>8</v>
      </c>
      <c r="I996" s="120" t="s">
        <v>9</v>
      </c>
      <c r="J996" s="120" t="s">
        <v>10</v>
      </c>
    </row>
    <row r="997" spans="1:10" ht="15" customHeight="1" x14ac:dyDescent="0.25">
      <c r="A997" s="94" t="s">
        <v>463</v>
      </c>
      <c r="B997" s="95" t="s">
        <v>402</v>
      </c>
      <c r="C997" s="94" t="s">
        <v>18</v>
      </c>
      <c r="D997" s="94" t="s">
        <v>403</v>
      </c>
      <c r="E997" s="186" t="s">
        <v>506</v>
      </c>
      <c r="F997" s="186"/>
      <c r="G997" s="96" t="s">
        <v>38</v>
      </c>
      <c r="H997" s="97">
        <v>1</v>
      </c>
      <c r="I997" s="98">
        <v>51.93</v>
      </c>
      <c r="J997" s="98">
        <v>51.93</v>
      </c>
    </row>
    <row r="998" spans="1:10" ht="25.5" customHeight="1" x14ac:dyDescent="0.25">
      <c r="A998" s="99" t="s">
        <v>465</v>
      </c>
      <c r="B998" s="100" t="s">
        <v>554</v>
      </c>
      <c r="C998" s="99" t="s">
        <v>18</v>
      </c>
      <c r="D998" s="99" t="s">
        <v>555</v>
      </c>
      <c r="E998" s="187" t="s">
        <v>464</v>
      </c>
      <c r="F998" s="187"/>
      <c r="G998" s="101" t="s">
        <v>20</v>
      </c>
      <c r="H998" s="102">
        <v>1</v>
      </c>
      <c r="I998" s="103">
        <v>15.45</v>
      </c>
      <c r="J998" s="103">
        <v>15.45</v>
      </c>
    </row>
    <row r="999" spans="1:10" ht="25.5" customHeight="1" x14ac:dyDescent="0.25">
      <c r="A999" s="99" t="s">
        <v>465</v>
      </c>
      <c r="B999" s="100" t="s">
        <v>507</v>
      </c>
      <c r="C999" s="99" t="s">
        <v>18</v>
      </c>
      <c r="D999" s="99" t="s">
        <v>508</v>
      </c>
      <c r="E999" s="187" t="s">
        <v>464</v>
      </c>
      <c r="F999" s="187"/>
      <c r="G999" s="101" t="s">
        <v>20</v>
      </c>
      <c r="H999" s="102">
        <v>1</v>
      </c>
      <c r="I999" s="103">
        <v>18.100000000000001</v>
      </c>
      <c r="J999" s="103">
        <v>18.100000000000001</v>
      </c>
    </row>
    <row r="1000" spans="1:10" ht="25.5" customHeight="1" x14ac:dyDescent="0.25">
      <c r="A1000" s="99" t="s">
        <v>468</v>
      </c>
      <c r="B1000" s="100" t="s">
        <v>513</v>
      </c>
      <c r="C1000" s="99" t="s">
        <v>18</v>
      </c>
      <c r="D1000" s="99" t="s">
        <v>514</v>
      </c>
      <c r="E1000" s="187" t="s">
        <v>491</v>
      </c>
      <c r="F1000" s="187"/>
      <c r="G1000" s="101" t="s">
        <v>93</v>
      </c>
      <c r="H1000" s="102">
        <v>0.56999999999999995</v>
      </c>
      <c r="I1000" s="103">
        <v>2.08</v>
      </c>
      <c r="J1000" s="103">
        <v>1.18</v>
      </c>
    </row>
    <row r="1001" spans="1:10" ht="15" customHeight="1" x14ac:dyDescent="0.25">
      <c r="A1001" s="99" t="s">
        <v>468</v>
      </c>
      <c r="B1001" s="100" t="s">
        <v>817</v>
      </c>
      <c r="C1001" s="99" t="s">
        <v>18</v>
      </c>
      <c r="D1001" s="99" t="s">
        <v>818</v>
      </c>
      <c r="E1001" s="187" t="s">
        <v>491</v>
      </c>
      <c r="F1001" s="187"/>
      <c r="G1001" s="101" t="s">
        <v>86</v>
      </c>
      <c r="H1001" s="102">
        <v>0.15</v>
      </c>
      <c r="I1001" s="103">
        <v>10</v>
      </c>
      <c r="J1001" s="103">
        <v>1.5</v>
      </c>
    </row>
    <row r="1002" spans="1:10" ht="25.5" customHeight="1" x14ac:dyDescent="0.25">
      <c r="A1002" s="99" t="s">
        <v>468</v>
      </c>
      <c r="B1002" s="100" t="s">
        <v>1134</v>
      </c>
      <c r="C1002" s="99" t="s">
        <v>18</v>
      </c>
      <c r="D1002" s="99" t="s">
        <v>1135</v>
      </c>
      <c r="E1002" s="187" t="s">
        <v>491</v>
      </c>
      <c r="F1002" s="187"/>
      <c r="G1002" s="101" t="s">
        <v>93</v>
      </c>
      <c r="H1002" s="102">
        <v>0.27</v>
      </c>
      <c r="I1002" s="103">
        <v>1.1399999999999999</v>
      </c>
      <c r="J1002" s="103">
        <v>0.3</v>
      </c>
    </row>
    <row r="1003" spans="1:10" ht="26.25" customHeight="1" x14ac:dyDescent="0.25">
      <c r="A1003" s="99" t="s">
        <v>468</v>
      </c>
      <c r="B1003" s="100" t="s">
        <v>565</v>
      </c>
      <c r="C1003" s="99" t="s">
        <v>18</v>
      </c>
      <c r="D1003" s="99" t="s">
        <v>566</v>
      </c>
      <c r="E1003" s="187" t="s">
        <v>491</v>
      </c>
      <c r="F1003" s="187"/>
      <c r="G1003" s="101" t="s">
        <v>93</v>
      </c>
      <c r="H1003" s="102">
        <v>1.585</v>
      </c>
      <c r="I1003" s="103">
        <v>9.7200000000000006</v>
      </c>
      <c r="J1003" s="103">
        <v>15.4</v>
      </c>
    </row>
    <row r="1004" spans="1:10" s="108" customFormat="1" x14ac:dyDescent="0.25">
      <c r="A1004" s="104"/>
      <c r="B1004" s="104"/>
      <c r="C1004" s="104"/>
      <c r="D1004" s="104"/>
      <c r="E1004" s="104"/>
      <c r="F1004" s="104"/>
      <c r="G1004" s="104"/>
      <c r="H1004" s="104"/>
      <c r="I1004" s="104"/>
      <c r="J1004" s="104"/>
    </row>
    <row r="1005" spans="1:10" ht="25.35" customHeight="1" x14ac:dyDescent="0.25">
      <c r="A1005" s="119" t="s">
        <v>401</v>
      </c>
      <c r="B1005" s="120" t="s">
        <v>4</v>
      </c>
      <c r="C1005" s="119" t="s">
        <v>5</v>
      </c>
      <c r="D1005" s="119" t="s">
        <v>6</v>
      </c>
      <c r="E1005" s="191" t="s">
        <v>462</v>
      </c>
      <c r="F1005" s="191"/>
      <c r="G1005" s="121" t="s">
        <v>7</v>
      </c>
      <c r="H1005" s="120" t="s">
        <v>8</v>
      </c>
      <c r="I1005" s="120" t="s">
        <v>9</v>
      </c>
      <c r="J1005" s="120" t="s">
        <v>10</v>
      </c>
    </row>
    <row r="1006" spans="1:10" ht="25.5" customHeight="1" x14ac:dyDescent="0.25">
      <c r="A1006" s="94" t="s">
        <v>463</v>
      </c>
      <c r="B1006" s="95" t="s">
        <v>405</v>
      </c>
      <c r="C1006" s="94" t="s">
        <v>18</v>
      </c>
      <c r="D1006" s="94" t="s">
        <v>406</v>
      </c>
      <c r="E1006" s="186" t="s">
        <v>720</v>
      </c>
      <c r="F1006" s="186"/>
      <c r="G1006" s="96" t="s">
        <v>38</v>
      </c>
      <c r="H1006" s="97">
        <v>1</v>
      </c>
      <c r="I1006" s="98">
        <v>8.76</v>
      </c>
      <c r="J1006" s="98">
        <v>8.76</v>
      </c>
    </row>
    <row r="1007" spans="1:10" s="108" customFormat="1" ht="25.5" customHeight="1" x14ac:dyDescent="0.25">
      <c r="A1007" s="99" t="s">
        <v>465</v>
      </c>
      <c r="B1007" s="100" t="s">
        <v>509</v>
      </c>
      <c r="C1007" s="99" t="s">
        <v>18</v>
      </c>
      <c r="D1007" s="99" t="s">
        <v>510</v>
      </c>
      <c r="E1007" s="187" t="s">
        <v>464</v>
      </c>
      <c r="F1007" s="187"/>
      <c r="G1007" s="101" t="s">
        <v>20</v>
      </c>
      <c r="H1007" s="102">
        <v>0.4</v>
      </c>
      <c r="I1007" s="103">
        <v>14.85</v>
      </c>
      <c r="J1007" s="103">
        <v>5.94</v>
      </c>
    </row>
    <row r="1008" spans="1:10" s="108" customFormat="1" ht="26.25" customHeight="1" x14ac:dyDescent="0.25">
      <c r="A1008" s="99" t="s">
        <v>468</v>
      </c>
      <c r="B1008" s="100" t="s">
        <v>1136</v>
      </c>
      <c r="C1008" s="99" t="s">
        <v>18</v>
      </c>
      <c r="D1008" s="99" t="s">
        <v>1137</v>
      </c>
      <c r="E1008" s="187" t="s">
        <v>491</v>
      </c>
      <c r="F1008" s="187"/>
      <c r="G1008" s="101" t="s">
        <v>558</v>
      </c>
      <c r="H1008" s="102">
        <v>0.4</v>
      </c>
      <c r="I1008" s="103">
        <v>7.07</v>
      </c>
      <c r="J1008" s="103">
        <v>2.82</v>
      </c>
    </row>
    <row r="1009" spans="1:10" s="108" customFormat="1" x14ac:dyDescent="0.25">
      <c r="A1009" s="104"/>
      <c r="B1009" s="104"/>
      <c r="C1009" s="104"/>
      <c r="D1009" s="104"/>
      <c r="E1009" s="104"/>
      <c r="F1009" s="104"/>
      <c r="G1009" s="104"/>
      <c r="H1009" s="104"/>
      <c r="I1009" s="104"/>
      <c r="J1009" s="104"/>
    </row>
    <row r="1010" spans="1:10" ht="25.35" customHeight="1" x14ac:dyDescent="0.25">
      <c r="A1010" s="119" t="s">
        <v>404</v>
      </c>
      <c r="B1010" s="120" t="s">
        <v>4</v>
      </c>
      <c r="C1010" s="119" t="s">
        <v>5</v>
      </c>
      <c r="D1010" s="119" t="s">
        <v>6</v>
      </c>
      <c r="E1010" s="191" t="s">
        <v>462</v>
      </c>
      <c r="F1010" s="191"/>
      <c r="G1010" s="121" t="s">
        <v>7</v>
      </c>
      <c r="H1010" s="120" t="s">
        <v>8</v>
      </c>
      <c r="I1010" s="120" t="s">
        <v>9</v>
      </c>
      <c r="J1010" s="120" t="s">
        <v>10</v>
      </c>
    </row>
    <row r="1011" spans="1:10" ht="51" customHeight="1" x14ac:dyDescent="0.25">
      <c r="A1011" s="94" t="s">
        <v>463</v>
      </c>
      <c r="B1011" s="95" t="s">
        <v>141</v>
      </c>
      <c r="C1011" s="94" t="s">
        <v>18</v>
      </c>
      <c r="D1011" s="94" t="s">
        <v>142</v>
      </c>
      <c r="E1011" s="186" t="s">
        <v>682</v>
      </c>
      <c r="F1011" s="186"/>
      <c r="G1011" s="96" t="s">
        <v>38</v>
      </c>
      <c r="H1011" s="97">
        <v>1</v>
      </c>
      <c r="I1011" s="98">
        <v>20.78</v>
      </c>
      <c r="J1011" s="98">
        <v>20.78</v>
      </c>
    </row>
    <row r="1012" spans="1:10" ht="38.25" customHeight="1" x14ac:dyDescent="0.25">
      <c r="A1012" s="99" t="s">
        <v>465</v>
      </c>
      <c r="B1012" s="100" t="s">
        <v>718</v>
      </c>
      <c r="C1012" s="99" t="s">
        <v>18</v>
      </c>
      <c r="D1012" s="99" t="s">
        <v>719</v>
      </c>
      <c r="E1012" s="187" t="s">
        <v>464</v>
      </c>
      <c r="F1012" s="187"/>
      <c r="G1012" s="101" t="s">
        <v>51</v>
      </c>
      <c r="H1012" s="102">
        <v>2.1299999999999999E-2</v>
      </c>
      <c r="I1012" s="103">
        <v>587.23</v>
      </c>
      <c r="J1012" s="103">
        <v>12.5</v>
      </c>
    </row>
    <row r="1013" spans="1:10" ht="25.5" customHeight="1" x14ac:dyDescent="0.25">
      <c r="A1013" s="99" t="s">
        <v>465</v>
      </c>
      <c r="B1013" s="100" t="s">
        <v>542</v>
      </c>
      <c r="C1013" s="99" t="s">
        <v>18</v>
      </c>
      <c r="D1013" s="99" t="s">
        <v>543</v>
      </c>
      <c r="E1013" s="187" t="s">
        <v>464</v>
      </c>
      <c r="F1013" s="187"/>
      <c r="G1013" s="101" t="s">
        <v>20</v>
      </c>
      <c r="H1013" s="102">
        <v>0.35</v>
      </c>
      <c r="I1013" s="103">
        <v>18.23</v>
      </c>
      <c r="J1013" s="103">
        <v>6.38</v>
      </c>
    </row>
    <row r="1014" spans="1:10" ht="26.25" customHeight="1" x14ac:dyDescent="0.25">
      <c r="A1014" s="99" t="s">
        <v>465</v>
      </c>
      <c r="B1014" s="100" t="s">
        <v>509</v>
      </c>
      <c r="C1014" s="99" t="s">
        <v>18</v>
      </c>
      <c r="D1014" s="99" t="s">
        <v>510</v>
      </c>
      <c r="E1014" s="187" t="s">
        <v>464</v>
      </c>
      <c r="F1014" s="187"/>
      <c r="G1014" s="101" t="s">
        <v>20</v>
      </c>
      <c r="H1014" s="102">
        <v>0.128</v>
      </c>
      <c r="I1014" s="103">
        <v>14.85</v>
      </c>
      <c r="J1014" s="103">
        <v>1.9</v>
      </c>
    </row>
    <row r="1015" spans="1:10" x14ac:dyDescent="0.25">
      <c r="A1015" s="104"/>
      <c r="B1015" s="104"/>
      <c r="C1015" s="104"/>
      <c r="D1015" s="104"/>
      <c r="E1015" s="104"/>
      <c r="F1015" s="104"/>
      <c r="G1015" s="104"/>
      <c r="H1015" s="104"/>
      <c r="I1015" s="104"/>
      <c r="J1015" s="104"/>
    </row>
    <row r="1016" spans="1:10" ht="25.35" customHeight="1" x14ac:dyDescent="0.25">
      <c r="A1016" s="119" t="s">
        <v>407</v>
      </c>
      <c r="B1016" s="120" t="s">
        <v>4</v>
      </c>
      <c r="C1016" s="119" t="s">
        <v>5</v>
      </c>
      <c r="D1016" s="119" t="s">
        <v>6</v>
      </c>
      <c r="E1016" s="191" t="s">
        <v>462</v>
      </c>
      <c r="F1016" s="191"/>
      <c r="G1016" s="121" t="s">
        <v>7</v>
      </c>
      <c r="H1016" s="120" t="s">
        <v>8</v>
      </c>
      <c r="I1016" s="120" t="s">
        <v>9</v>
      </c>
      <c r="J1016" s="120" t="s">
        <v>10</v>
      </c>
    </row>
    <row r="1017" spans="1:10" ht="25.5" customHeight="1" x14ac:dyDescent="0.25">
      <c r="A1017" s="94" t="s">
        <v>463</v>
      </c>
      <c r="B1017" s="95" t="s">
        <v>409</v>
      </c>
      <c r="C1017" s="94" t="s">
        <v>30</v>
      </c>
      <c r="D1017" s="94" t="s">
        <v>410</v>
      </c>
      <c r="E1017" s="186" t="s">
        <v>638</v>
      </c>
      <c r="F1017" s="186"/>
      <c r="G1017" s="96" t="s">
        <v>411</v>
      </c>
      <c r="H1017" s="97">
        <v>1</v>
      </c>
      <c r="I1017" s="98">
        <v>1291.8</v>
      </c>
      <c r="J1017" s="98">
        <v>1291.8</v>
      </c>
    </row>
    <row r="1018" spans="1:10" ht="25.5" customHeight="1" x14ac:dyDescent="0.25">
      <c r="A1018" s="99" t="s">
        <v>468</v>
      </c>
      <c r="B1018" s="100" t="s">
        <v>1138</v>
      </c>
      <c r="C1018" s="99" t="s">
        <v>30</v>
      </c>
      <c r="D1018" s="99" t="s">
        <v>1139</v>
      </c>
      <c r="E1018" s="187" t="s">
        <v>474</v>
      </c>
      <c r="F1018" s="187"/>
      <c r="G1018" s="101" t="s">
        <v>1140</v>
      </c>
      <c r="H1018" s="102">
        <v>10.039999999999999</v>
      </c>
      <c r="I1018" s="103">
        <v>4.25</v>
      </c>
      <c r="J1018" s="103">
        <v>42.67</v>
      </c>
    </row>
    <row r="1019" spans="1:10" ht="25.5" customHeight="1" x14ac:dyDescent="0.25">
      <c r="A1019" s="99" t="s">
        <v>468</v>
      </c>
      <c r="B1019" s="100" t="s">
        <v>1141</v>
      </c>
      <c r="C1019" s="99" t="s">
        <v>30</v>
      </c>
      <c r="D1019" s="99" t="s">
        <v>1142</v>
      </c>
      <c r="E1019" s="187" t="s">
        <v>474</v>
      </c>
      <c r="F1019" s="187"/>
      <c r="G1019" s="101" t="s">
        <v>1143</v>
      </c>
      <c r="H1019" s="102">
        <v>57.36</v>
      </c>
      <c r="I1019" s="103">
        <v>5.28</v>
      </c>
      <c r="J1019" s="103">
        <v>302.86</v>
      </c>
    </row>
    <row r="1020" spans="1:10" ht="25.5" customHeight="1" x14ac:dyDescent="0.25">
      <c r="A1020" s="99" t="s">
        <v>468</v>
      </c>
      <c r="B1020" s="100" t="s">
        <v>1144</v>
      </c>
      <c r="C1020" s="99" t="s">
        <v>30</v>
      </c>
      <c r="D1020" s="99" t="s">
        <v>1145</v>
      </c>
      <c r="E1020" s="187" t="s">
        <v>474</v>
      </c>
      <c r="F1020" s="187"/>
      <c r="G1020" s="101" t="s">
        <v>1143</v>
      </c>
      <c r="H1020" s="102">
        <v>156.6</v>
      </c>
      <c r="I1020" s="103">
        <v>5.28</v>
      </c>
      <c r="J1020" s="103">
        <v>826.84</v>
      </c>
    </row>
    <row r="1021" spans="1:10" ht="15" customHeight="1" x14ac:dyDescent="0.25">
      <c r="A1021" s="99" t="s">
        <v>468</v>
      </c>
      <c r="B1021" s="100" t="s">
        <v>1146</v>
      </c>
      <c r="C1021" s="99" t="s">
        <v>18</v>
      </c>
      <c r="D1021" s="99" t="s">
        <v>1147</v>
      </c>
      <c r="E1021" s="187" t="s">
        <v>471</v>
      </c>
      <c r="F1021" s="187"/>
      <c r="G1021" s="101" t="s">
        <v>20</v>
      </c>
      <c r="H1021" s="102">
        <v>3</v>
      </c>
      <c r="I1021" s="103">
        <v>17.03</v>
      </c>
      <c r="J1021" s="103">
        <v>51.09</v>
      </c>
    </row>
    <row r="1022" spans="1:10" ht="15" customHeight="1" x14ac:dyDescent="0.25">
      <c r="A1022" s="99" t="s">
        <v>468</v>
      </c>
      <c r="B1022" s="100" t="s">
        <v>1148</v>
      </c>
      <c r="C1022" s="99" t="s">
        <v>30</v>
      </c>
      <c r="D1022" s="99" t="s">
        <v>1149</v>
      </c>
      <c r="E1022" s="187" t="s">
        <v>471</v>
      </c>
      <c r="F1022" s="187"/>
      <c r="G1022" s="101" t="s">
        <v>20</v>
      </c>
      <c r="H1022" s="102">
        <v>3</v>
      </c>
      <c r="I1022" s="103">
        <v>13.52</v>
      </c>
      <c r="J1022" s="103">
        <v>40.56</v>
      </c>
    </row>
    <row r="1023" spans="1:10" ht="15.75" customHeight="1" x14ac:dyDescent="0.25">
      <c r="A1023" s="109" t="s">
        <v>468</v>
      </c>
      <c r="B1023" s="110" t="s">
        <v>1150</v>
      </c>
      <c r="C1023" s="109" t="s">
        <v>18</v>
      </c>
      <c r="D1023" s="109" t="s">
        <v>1151</v>
      </c>
      <c r="E1023" s="189" t="s">
        <v>471</v>
      </c>
      <c r="F1023" s="189"/>
      <c r="G1023" s="111" t="s">
        <v>20</v>
      </c>
      <c r="H1023" s="112">
        <v>3</v>
      </c>
      <c r="I1023" s="113">
        <v>9.26</v>
      </c>
      <c r="J1023" s="113">
        <v>27.78</v>
      </c>
    </row>
    <row r="1024" spans="1:10" x14ac:dyDescent="0.25">
      <c r="A1024" s="157"/>
      <c r="B1024" s="158"/>
      <c r="C1024" s="157"/>
      <c r="D1024" s="157"/>
      <c r="E1024" s="157"/>
      <c r="F1024" s="157"/>
      <c r="G1024" s="159"/>
      <c r="H1024" s="160"/>
      <c r="I1024" s="161"/>
      <c r="J1024" s="161"/>
    </row>
    <row r="1025" spans="1:10" x14ac:dyDescent="0.25">
      <c r="A1025" s="86" t="s">
        <v>1152</v>
      </c>
      <c r="B1025" s="128"/>
      <c r="C1025" s="128"/>
      <c r="D1025" s="129" t="s">
        <v>413</v>
      </c>
      <c r="E1025" s="128"/>
      <c r="F1025" s="128"/>
      <c r="G1025" s="128"/>
      <c r="H1025" s="128"/>
      <c r="I1025" s="128"/>
      <c r="J1025" s="89">
        <v>5686.16</v>
      </c>
    </row>
    <row r="1026" spans="1:10" ht="30" customHeight="1" x14ac:dyDescent="0.25">
      <c r="A1026" s="119" t="s">
        <v>414</v>
      </c>
      <c r="B1026" s="120" t="s">
        <v>4</v>
      </c>
      <c r="C1026" s="119" t="s">
        <v>5</v>
      </c>
      <c r="D1026" s="119" t="s">
        <v>6</v>
      </c>
      <c r="E1026" s="191" t="s">
        <v>462</v>
      </c>
      <c r="F1026" s="191"/>
      <c r="G1026" s="121" t="s">
        <v>7</v>
      </c>
      <c r="H1026" s="120" t="s">
        <v>8</v>
      </c>
      <c r="I1026" s="120" t="s">
        <v>9</v>
      </c>
      <c r="J1026" s="123" t="s">
        <v>10</v>
      </c>
    </row>
    <row r="1027" spans="1:10" ht="15" customHeight="1" x14ac:dyDescent="0.25">
      <c r="A1027" s="94" t="s">
        <v>463</v>
      </c>
      <c r="B1027" s="95" t="s">
        <v>415</v>
      </c>
      <c r="C1027" s="94" t="s">
        <v>18</v>
      </c>
      <c r="D1027" s="94" t="s">
        <v>416</v>
      </c>
      <c r="E1027" s="186" t="s">
        <v>464</v>
      </c>
      <c r="F1027" s="186"/>
      <c r="G1027" s="96" t="s">
        <v>38</v>
      </c>
      <c r="H1027" s="97">
        <v>1</v>
      </c>
      <c r="I1027" s="98">
        <v>2.2799999999999998</v>
      </c>
      <c r="J1027" s="98">
        <v>2.2799999999999998</v>
      </c>
    </row>
    <row r="1028" spans="1:10" ht="25.5" customHeight="1" x14ac:dyDescent="0.25">
      <c r="A1028" s="99" t="s">
        <v>465</v>
      </c>
      <c r="B1028" s="100" t="s">
        <v>509</v>
      </c>
      <c r="C1028" s="99" t="s">
        <v>18</v>
      </c>
      <c r="D1028" s="99" t="s">
        <v>510</v>
      </c>
      <c r="E1028" s="187" t="s">
        <v>464</v>
      </c>
      <c r="F1028" s="187"/>
      <c r="G1028" s="101" t="s">
        <v>20</v>
      </c>
      <c r="H1028" s="102">
        <v>0.14000000000000001</v>
      </c>
      <c r="I1028" s="103">
        <v>14.85</v>
      </c>
      <c r="J1028" s="103">
        <v>2.0699999999999998</v>
      </c>
    </row>
    <row r="1029" spans="1:10" ht="15" customHeight="1" x14ac:dyDescent="0.25">
      <c r="A1029" s="99" t="s">
        <v>468</v>
      </c>
      <c r="B1029" s="100" t="s">
        <v>1153</v>
      </c>
      <c r="C1029" s="99" t="s">
        <v>18</v>
      </c>
      <c r="D1029" s="99" t="s">
        <v>1154</v>
      </c>
      <c r="E1029" s="187" t="s">
        <v>491</v>
      </c>
      <c r="F1029" s="187"/>
      <c r="G1029" s="101" t="s">
        <v>558</v>
      </c>
      <c r="H1029" s="102">
        <v>0.05</v>
      </c>
      <c r="I1029" s="103">
        <v>4.37</v>
      </c>
      <c r="J1029" s="103">
        <v>0.21</v>
      </c>
    </row>
  </sheetData>
  <mergeCells count="878">
    <mergeCell ref="E1023:F1023"/>
    <mergeCell ref="E1026:F1026"/>
    <mergeCell ref="E1027:F1027"/>
    <mergeCell ref="E1028:F1028"/>
    <mergeCell ref="E1029:F1029"/>
    <mergeCell ref="E618:F618"/>
    <mergeCell ref="E1013:F1013"/>
    <mergeCell ref="E1014:F1014"/>
    <mergeCell ref="E1016:F1016"/>
    <mergeCell ref="E1017:F1017"/>
    <mergeCell ref="E1018:F1018"/>
    <mergeCell ref="E1019:F1019"/>
    <mergeCell ref="E1020:F1020"/>
    <mergeCell ref="E1021:F1021"/>
    <mergeCell ref="E1022:F1022"/>
    <mergeCell ref="E1002:F1002"/>
    <mergeCell ref="E1003:F1003"/>
    <mergeCell ref="E1005:F1005"/>
    <mergeCell ref="E1006:F1006"/>
    <mergeCell ref="E1007:F1007"/>
    <mergeCell ref="E1008:F1008"/>
    <mergeCell ref="E1010:F1010"/>
    <mergeCell ref="E1011:F1011"/>
    <mergeCell ref="E1012:F1012"/>
    <mergeCell ref="E992:F992"/>
    <mergeCell ref="E993:F993"/>
    <mergeCell ref="E994:F994"/>
    <mergeCell ref="E996:F996"/>
    <mergeCell ref="E997:F997"/>
    <mergeCell ref="E998:F998"/>
    <mergeCell ref="E999:F999"/>
    <mergeCell ref="E1000:F1000"/>
    <mergeCell ref="E1001:F1001"/>
    <mergeCell ref="E982:F982"/>
    <mergeCell ref="E983:F983"/>
    <mergeCell ref="E984:F984"/>
    <mergeCell ref="E985:F985"/>
    <mergeCell ref="E986:F986"/>
    <mergeCell ref="E988:F988"/>
    <mergeCell ref="E989:F989"/>
    <mergeCell ref="E990:F990"/>
    <mergeCell ref="E991:F99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0:F980"/>
    <mergeCell ref="E961:F961"/>
    <mergeCell ref="E962:F962"/>
    <mergeCell ref="E963:F963"/>
    <mergeCell ref="E965:F965"/>
    <mergeCell ref="E966:F966"/>
    <mergeCell ref="E967:F967"/>
    <mergeCell ref="E968:F968"/>
    <mergeCell ref="E969:F969"/>
    <mergeCell ref="E970:F970"/>
    <mergeCell ref="E951:F951"/>
    <mergeCell ref="E952:F952"/>
    <mergeCell ref="E953:F953"/>
    <mergeCell ref="E954:F954"/>
    <mergeCell ref="E955:F955"/>
    <mergeCell ref="E956:F956"/>
    <mergeCell ref="E958:F958"/>
    <mergeCell ref="E959:F959"/>
    <mergeCell ref="E960:F960"/>
    <mergeCell ref="E940:F940"/>
    <mergeCell ref="E941:F941"/>
    <mergeCell ref="E942:F942"/>
    <mergeCell ref="E943:F943"/>
    <mergeCell ref="E944:F944"/>
    <mergeCell ref="E945:F945"/>
    <mergeCell ref="E947:F947"/>
    <mergeCell ref="E948:F948"/>
    <mergeCell ref="E949:F949"/>
    <mergeCell ref="E929:F929"/>
    <mergeCell ref="E930:F930"/>
    <mergeCell ref="E931:F931"/>
    <mergeCell ref="E932:F932"/>
    <mergeCell ref="E933:F933"/>
    <mergeCell ref="E934:F934"/>
    <mergeCell ref="E935:F935"/>
    <mergeCell ref="E936:F936"/>
    <mergeCell ref="E938:F938"/>
    <mergeCell ref="E918:F918"/>
    <mergeCell ref="E919:F919"/>
    <mergeCell ref="E920:F920"/>
    <mergeCell ref="E922:F922"/>
    <mergeCell ref="E923:F923"/>
    <mergeCell ref="E924:F924"/>
    <mergeCell ref="E925:F925"/>
    <mergeCell ref="E926:F926"/>
    <mergeCell ref="E928:F928"/>
    <mergeCell ref="E907:F907"/>
    <mergeCell ref="E908:F908"/>
    <mergeCell ref="E910:F910"/>
    <mergeCell ref="E911:F911"/>
    <mergeCell ref="E912:F912"/>
    <mergeCell ref="E913:F913"/>
    <mergeCell ref="E914:F914"/>
    <mergeCell ref="E916:F916"/>
    <mergeCell ref="E917:F917"/>
    <mergeCell ref="E895:F895"/>
    <mergeCell ref="E896:F896"/>
    <mergeCell ref="E899:F899"/>
    <mergeCell ref="E900:F900"/>
    <mergeCell ref="E901:F901"/>
    <mergeCell ref="E902:F902"/>
    <mergeCell ref="E903:F903"/>
    <mergeCell ref="E904:F904"/>
    <mergeCell ref="E906:F906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75:F875"/>
    <mergeCell ref="E877:F877"/>
    <mergeCell ref="E878:F878"/>
    <mergeCell ref="E879:F879"/>
    <mergeCell ref="E880:F880"/>
    <mergeCell ref="E881:F881"/>
    <mergeCell ref="E882:F882"/>
    <mergeCell ref="E883:F883"/>
    <mergeCell ref="E885:F88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55:F855"/>
    <mergeCell ref="E856:F856"/>
    <mergeCell ref="E858:F858"/>
    <mergeCell ref="E859:F859"/>
    <mergeCell ref="E860:F860"/>
    <mergeCell ref="E861:F861"/>
    <mergeCell ref="E862:F862"/>
    <mergeCell ref="E863:F863"/>
    <mergeCell ref="E864:F864"/>
    <mergeCell ref="E845:F845"/>
    <mergeCell ref="E846:F846"/>
    <mergeCell ref="E847:F847"/>
    <mergeCell ref="E848:F848"/>
    <mergeCell ref="E849:F849"/>
    <mergeCell ref="E851:F851"/>
    <mergeCell ref="E852:F852"/>
    <mergeCell ref="E853:F853"/>
    <mergeCell ref="E854:F854"/>
    <mergeCell ref="E835:F835"/>
    <mergeCell ref="E836:F836"/>
    <mergeCell ref="E837:F837"/>
    <mergeCell ref="E838:F838"/>
    <mergeCell ref="E839:F839"/>
    <mergeCell ref="E840:F840"/>
    <mergeCell ref="E841:F841"/>
    <mergeCell ref="E842:F842"/>
    <mergeCell ref="E844:F844"/>
    <mergeCell ref="E825:F825"/>
    <mergeCell ref="E826:F826"/>
    <mergeCell ref="E827:F827"/>
    <mergeCell ref="E828:F828"/>
    <mergeCell ref="E829:F829"/>
    <mergeCell ref="E830:F830"/>
    <mergeCell ref="E832:F832"/>
    <mergeCell ref="E833:F833"/>
    <mergeCell ref="E834:F834"/>
    <mergeCell ref="E814:F814"/>
    <mergeCell ref="E815:F815"/>
    <mergeCell ref="E816:F816"/>
    <mergeCell ref="E817:F817"/>
    <mergeCell ref="E819:F819"/>
    <mergeCell ref="E820:F820"/>
    <mergeCell ref="E821:F821"/>
    <mergeCell ref="E822:F822"/>
    <mergeCell ref="E823:F823"/>
    <mergeCell ref="E804:F804"/>
    <mergeCell ref="E805:F805"/>
    <mergeCell ref="E806:F806"/>
    <mergeCell ref="E807:F807"/>
    <mergeCell ref="E808:F808"/>
    <mergeCell ref="E809:F809"/>
    <mergeCell ref="E810:F810"/>
    <mergeCell ref="E811:F811"/>
    <mergeCell ref="E813:F813"/>
    <mergeCell ref="E794:F794"/>
    <mergeCell ref="E795:F795"/>
    <mergeCell ref="E796:F796"/>
    <mergeCell ref="E798:F798"/>
    <mergeCell ref="E799:F799"/>
    <mergeCell ref="E800:F800"/>
    <mergeCell ref="E801:F801"/>
    <mergeCell ref="E802:F802"/>
    <mergeCell ref="E803:F803"/>
    <mergeCell ref="E783:F783"/>
    <mergeCell ref="E785:F785"/>
    <mergeCell ref="E786:F786"/>
    <mergeCell ref="E787:F787"/>
    <mergeCell ref="E788:F788"/>
    <mergeCell ref="E789:F789"/>
    <mergeCell ref="E790:F790"/>
    <mergeCell ref="E792:F792"/>
    <mergeCell ref="E793:F793"/>
    <mergeCell ref="E773:F773"/>
    <mergeCell ref="E774:F774"/>
    <mergeCell ref="E775:F775"/>
    <mergeCell ref="E776:F776"/>
    <mergeCell ref="E777:F777"/>
    <mergeCell ref="E779:F779"/>
    <mergeCell ref="E780:F780"/>
    <mergeCell ref="E781:F781"/>
    <mergeCell ref="E782:F782"/>
    <mergeCell ref="E762:F762"/>
    <mergeCell ref="E764:F764"/>
    <mergeCell ref="E765:F765"/>
    <mergeCell ref="E766:F766"/>
    <mergeCell ref="E767:F767"/>
    <mergeCell ref="E768:F768"/>
    <mergeCell ref="E769:F769"/>
    <mergeCell ref="E770:F770"/>
    <mergeCell ref="E772:F772"/>
    <mergeCell ref="E757:F757"/>
    <mergeCell ref="E758:F758"/>
    <mergeCell ref="E759:F759"/>
    <mergeCell ref="E760:F760"/>
    <mergeCell ref="E761:F761"/>
    <mergeCell ref="E752:F752"/>
    <mergeCell ref="E753:F753"/>
    <mergeCell ref="E754:F754"/>
    <mergeCell ref="E742:F742"/>
    <mergeCell ref="E743:F743"/>
    <mergeCell ref="E744:F744"/>
    <mergeCell ref="E745:F745"/>
    <mergeCell ref="E747:F747"/>
    <mergeCell ref="E748:F748"/>
    <mergeCell ref="E749:F749"/>
    <mergeCell ref="E750:F750"/>
    <mergeCell ref="E751:F751"/>
    <mergeCell ref="E730:F730"/>
    <mergeCell ref="E732:F732"/>
    <mergeCell ref="E733:F733"/>
    <mergeCell ref="E734:F734"/>
    <mergeCell ref="E735:F735"/>
    <mergeCell ref="E737:F737"/>
    <mergeCell ref="E738:F738"/>
    <mergeCell ref="E739:F739"/>
    <mergeCell ref="E740:F740"/>
    <mergeCell ref="E720:F720"/>
    <mergeCell ref="E721:F721"/>
    <mergeCell ref="E722:F722"/>
    <mergeCell ref="E723:F723"/>
    <mergeCell ref="E725:F725"/>
    <mergeCell ref="E726:F726"/>
    <mergeCell ref="E727:F727"/>
    <mergeCell ref="E728:F728"/>
    <mergeCell ref="E729:F729"/>
    <mergeCell ref="E710:F710"/>
    <mergeCell ref="E711:F711"/>
    <mergeCell ref="E712:F712"/>
    <mergeCell ref="E713:F713"/>
    <mergeCell ref="E714:F714"/>
    <mergeCell ref="E715:F715"/>
    <mergeCell ref="E717:F717"/>
    <mergeCell ref="E718:F718"/>
    <mergeCell ref="E719:F719"/>
    <mergeCell ref="E699:F699"/>
    <mergeCell ref="E700:F700"/>
    <mergeCell ref="E701:F701"/>
    <mergeCell ref="E703:F703"/>
    <mergeCell ref="E704:F704"/>
    <mergeCell ref="E705:F705"/>
    <mergeCell ref="E706:F706"/>
    <mergeCell ref="E707:F707"/>
    <mergeCell ref="E708:F708"/>
    <mergeCell ref="E688:F688"/>
    <mergeCell ref="E690:F690"/>
    <mergeCell ref="E691:F691"/>
    <mergeCell ref="E692:F692"/>
    <mergeCell ref="E693:F693"/>
    <mergeCell ref="E694:F694"/>
    <mergeCell ref="E696:F696"/>
    <mergeCell ref="E697:F697"/>
    <mergeCell ref="E698:F698"/>
    <mergeCell ref="E678:F678"/>
    <mergeCell ref="E679:F679"/>
    <mergeCell ref="E680:F680"/>
    <mergeCell ref="E681:F681"/>
    <mergeCell ref="E683:F683"/>
    <mergeCell ref="E684:F684"/>
    <mergeCell ref="E685:F685"/>
    <mergeCell ref="E686:F686"/>
    <mergeCell ref="E687:F687"/>
    <mergeCell ref="E667:F667"/>
    <mergeCell ref="E669:F669"/>
    <mergeCell ref="E670:F670"/>
    <mergeCell ref="E671:F671"/>
    <mergeCell ref="E672:F672"/>
    <mergeCell ref="E673:F673"/>
    <mergeCell ref="E674:F674"/>
    <mergeCell ref="E676:F676"/>
    <mergeCell ref="E677:F677"/>
    <mergeCell ref="E657:F657"/>
    <mergeCell ref="E658:F658"/>
    <mergeCell ref="E659:F659"/>
    <mergeCell ref="E661:F661"/>
    <mergeCell ref="E662:F662"/>
    <mergeCell ref="E663:F663"/>
    <mergeCell ref="E664:F664"/>
    <mergeCell ref="E665:F665"/>
    <mergeCell ref="E666:F666"/>
    <mergeCell ref="E646:F646"/>
    <mergeCell ref="E648:F648"/>
    <mergeCell ref="E649:F649"/>
    <mergeCell ref="E650:F650"/>
    <mergeCell ref="E651:F651"/>
    <mergeCell ref="E652:F652"/>
    <mergeCell ref="E653:F653"/>
    <mergeCell ref="E655:F655"/>
    <mergeCell ref="E656:F656"/>
    <mergeCell ref="E634:F634"/>
    <mergeCell ref="E635:F635"/>
    <mergeCell ref="E636:F636"/>
    <mergeCell ref="E637:F637"/>
    <mergeCell ref="E638:F638"/>
    <mergeCell ref="E642:F642"/>
    <mergeCell ref="E643:F643"/>
    <mergeCell ref="E644:F644"/>
    <mergeCell ref="E645:F645"/>
    <mergeCell ref="E621:F621"/>
    <mergeCell ref="E622:F622"/>
    <mergeCell ref="E623:F623"/>
    <mergeCell ref="E626:F626"/>
    <mergeCell ref="E627:F627"/>
    <mergeCell ref="E628:F628"/>
    <mergeCell ref="E629:F629"/>
    <mergeCell ref="E630:F630"/>
    <mergeCell ref="E633:F633"/>
    <mergeCell ref="E608:F608"/>
    <mergeCell ref="E609:F609"/>
    <mergeCell ref="E610:F610"/>
    <mergeCell ref="E611:F611"/>
    <mergeCell ref="E612:F612"/>
    <mergeCell ref="E616:F616"/>
    <mergeCell ref="E617:F617"/>
    <mergeCell ref="E619:F619"/>
    <mergeCell ref="E620:F620"/>
    <mergeCell ref="E593:F593"/>
    <mergeCell ref="E594:F594"/>
    <mergeCell ref="E598:F598"/>
    <mergeCell ref="E599:F599"/>
    <mergeCell ref="E600:F600"/>
    <mergeCell ref="E601:F601"/>
    <mergeCell ref="E602:F602"/>
    <mergeCell ref="E603:F603"/>
    <mergeCell ref="E607:F607"/>
    <mergeCell ref="E581:F581"/>
    <mergeCell ref="E582:F582"/>
    <mergeCell ref="E583:F583"/>
    <mergeCell ref="E584:F584"/>
    <mergeCell ref="E585:F585"/>
    <mergeCell ref="E586:F586"/>
    <mergeCell ref="E590:F590"/>
    <mergeCell ref="E591:F591"/>
    <mergeCell ref="E592:F592"/>
    <mergeCell ref="E566:F566"/>
    <mergeCell ref="E567:F567"/>
    <mergeCell ref="E568:F568"/>
    <mergeCell ref="E572:F572"/>
    <mergeCell ref="E573:F573"/>
    <mergeCell ref="E574:F574"/>
    <mergeCell ref="E575:F575"/>
    <mergeCell ref="E576:F576"/>
    <mergeCell ref="E577:F577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28:F528"/>
    <mergeCell ref="E529:F529"/>
    <mergeCell ref="E530:F530"/>
    <mergeCell ref="E532:F532"/>
    <mergeCell ref="E533:F533"/>
    <mergeCell ref="E534:F534"/>
    <mergeCell ref="E535:F535"/>
    <mergeCell ref="E536:F536"/>
    <mergeCell ref="E538:F538"/>
    <mergeCell ref="E518:F518"/>
    <mergeCell ref="E519:F519"/>
    <mergeCell ref="E520:F520"/>
    <mergeCell ref="E521:F521"/>
    <mergeCell ref="E522:F522"/>
    <mergeCell ref="E524:F524"/>
    <mergeCell ref="E525:F525"/>
    <mergeCell ref="E526:F526"/>
    <mergeCell ref="E527:F527"/>
    <mergeCell ref="E507:F507"/>
    <mergeCell ref="E509:F509"/>
    <mergeCell ref="E510:F510"/>
    <mergeCell ref="E511:F511"/>
    <mergeCell ref="E512:F512"/>
    <mergeCell ref="E513:F513"/>
    <mergeCell ref="E514:F514"/>
    <mergeCell ref="E516:F516"/>
    <mergeCell ref="E517:F517"/>
    <mergeCell ref="E497:F497"/>
    <mergeCell ref="E498:F498"/>
    <mergeCell ref="E499:F499"/>
    <mergeCell ref="E500:F500"/>
    <mergeCell ref="E501:F501"/>
    <mergeCell ref="E503:F503"/>
    <mergeCell ref="E504:F504"/>
    <mergeCell ref="E505:F505"/>
    <mergeCell ref="E506:F506"/>
    <mergeCell ref="E486:F486"/>
    <mergeCell ref="E488:F488"/>
    <mergeCell ref="E489:F489"/>
    <mergeCell ref="E490:F490"/>
    <mergeCell ref="E491:F491"/>
    <mergeCell ref="E492:F492"/>
    <mergeCell ref="E493:F493"/>
    <mergeCell ref="E494:F494"/>
    <mergeCell ref="E496:F496"/>
    <mergeCell ref="E475:F475"/>
    <mergeCell ref="E476:F476"/>
    <mergeCell ref="E477:F477"/>
    <mergeCell ref="E480:F480"/>
    <mergeCell ref="E481:F481"/>
    <mergeCell ref="E482:F482"/>
    <mergeCell ref="E483:F483"/>
    <mergeCell ref="E484:F484"/>
    <mergeCell ref="E485:F48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55:F455"/>
    <mergeCell ref="E456:F456"/>
    <mergeCell ref="E457:F457"/>
    <mergeCell ref="E459:F459"/>
    <mergeCell ref="E460:F460"/>
    <mergeCell ref="E461:F461"/>
    <mergeCell ref="E462:F462"/>
    <mergeCell ref="E464:F464"/>
    <mergeCell ref="E465:F465"/>
    <mergeCell ref="E445:F445"/>
    <mergeCell ref="E446:F446"/>
    <mergeCell ref="E447:F447"/>
    <mergeCell ref="E448:F448"/>
    <mergeCell ref="E449:F449"/>
    <mergeCell ref="E451:F451"/>
    <mergeCell ref="E452:F452"/>
    <mergeCell ref="E453:F453"/>
    <mergeCell ref="E454:F454"/>
    <mergeCell ref="E435:F435"/>
    <mergeCell ref="E436:F436"/>
    <mergeCell ref="E437:F437"/>
    <mergeCell ref="E438:F438"/>
    <mergeCell ref="E439:F439"/>
    <mergeCell ref="E441:F441"/>
    <mergeCell ref="E442:F442"/>
    <mergeCell ref="E443:F443"/>
    <mergeCell ref="E444:F444"/>
    <mergeCell ref="E425:F425"/>
    <mergeCell ref="E426:F426"/>
    <mergeCell ref="E427:F427"/>
    <mergeCell ref="E428:F428"/>
    <mergeCell ref="E429:F429"/>
    <mergeCell ref="F431:G431"/>
    <mergeCell ref="E432:F432"/>
    <mergeCell ref="E433:F433"/>
    <mergeCell ref="E434:F434"/>
    <mergeCell ref="F415:G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04:F404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E383:F383"/>
    <mergeCell ref="E386:F386"/>
    <mergeCell ref="E387:F387"/>
    <mergeCell ref="E388:F388"/>
    <mergeCell ref="E389:F389"/>
    <mergeCell ref="E390:F390"/>
    <mergeCell ref="E391:F391"/>
    <mergeCell ref="E392:F392"/>
    <mergeCell ref="E394:F394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62:F362"/>
    <mergeCell ref="E363:F363"/>
    <mergeCell ref="F365:G365"/>
    <mergeCell ref="E366:F366"/>
    <mergeCell ref="E367:F367"/>
    <mergeCell ref="E368:F368"/>
    <mergeCell ref="E369:F369"/>
    <mergeCell ref="E370:F370"/>
    <mergeCell ref="E371:F371"/>
    <mergeCell ref="E352:F352"/>
    <mergeCell ref="E353:F353"/>
    <mergeCell ref="E354:F354"/>
    <mergeCell ref="E355:F355"/>
    <mergeCell ref="E356:F356"/>
    <mergeCell ref="E357:F357"/>
    <mergeCell ref="E359:F359"/>
    <mergeCell ref="E360:F360"/>
    <mergeCell ref="E361:F361"/>
    <mergeCell ref="E341:F341"/>
    <mergeCell ref="E343:F343"/>
    <mergeCell ref="E344:F344"/>
    <mergeCell ref="E345:F345"/>
    <mergeCell ref="E346:F346"/>
    <mergeCell ref="E347:F347"/>
    <mergeCell ref="E349:F349"/>
    <mergeCell ref="E350:F350"/>
    <mergeCell ref="E351:F351"/>
    <mergeCell ref="E331:F331"/>
    <mergeCell ref="E332:F332"/>
    <mergeCell ref="E334:F334"/>
    <mergeCell ref="E335:F335"/>
    <mergeCell ref="E336:F336"/>
    <mergeCell ref="E337:F337"/>
    <mergeCell ref="E338:F338"/>
    <mergeCell ref="E339:F339"/>
    <mergeCell ref="E340:F340"/>
    <mergeCell ref="F322:G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11:F311"/>
    <mergeCell ref="E312:F312"/>
    <mergeCell ref="E313:F313"/>
    <mergeCell ref="E315:F315"/>
    <mergeCell ref="E316:F316"/>
    <mergeCell ref="E317:F317"/>
    <mergeCell ref="E318:F318"/>
    <mergeCell ref="E319:F319"/>
    <mergeCell ref="E320:F320"/>
    <mergeCell ref="E301:F301"/>
    <mergeCell ref="E302:F302"/>
    <mergeCell ref="E303:F303"/>
    <mergeCell ref="E304:F304"/>
    <mergeCell ref="E305:F305"/>
    <mergeCell ref="E306:F306"/>
    <mergeCell ref="E307:F307"/>
    <mergeCell ref="E309:F309"/>
    <mergeCell ref="E310:F310"/>
    <mergeCell ref="E290:F290"/>
    <mergeCell ref="E291:F291"/>
    <mergeCell ref="E292:F292"/>
    <mergeCell ref="E293:F293"/>
    <mergeCell ref="F295:G295"/>
    <mergeCell ref="E296:F296"/>
    <mergeCell ref="E297:F297"/>
    <mergeCell ref="E298:F298"/>
    <mergeCell ref="E299:F299"/>
    <mergeCell ref="E279:F279"/>
    <mergeCell ref="E280:F280"/>
    <mergeCell ref="E282:F282"/>
    <mergeCell ref="E283:F283"/>
    <mergeCell ref="E284:F284"/>
    <mergeCell ref="E285:F285"/>
    <mergeCell ref="E286:F286"/>
    <mergeCell ref="E288:F288"/>
    <mergeCell ref="E289:F289"/>
    <mergeCell ref="E269:F269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59:F259"/>
    <mergeCell ref="E260:F260"/>
    <mergeCell ref="E261:F261"/>
    <mergeCell ref="E262:F262"/>
    <mergeCell ref="E263:F263"/>
    <mergeCell ref="E265:F265"/>
    <mergeCell ref="E266:F266"/>
    <mergeCell ref="E267:F267"/>
    <mergeCell ref="E268:F268"/>
    <mergeCell ref="E248:F248"/>
    <mergeCell ref="E249:F249"/>
    <mergeCell ref="E250:F250"/>
    <mergeCell ref="E251:F251"/>
    <mergeCell ref="E253:F253"/>
    <mergeCell ref="E254:F254"/>
    <mergeCell ref="E255:F255"/>
    <mergeCell ref="E256:F256"/>
    <mergeCell ref="E257:F257"/>
    <mergeCell ref="F238:G238"/>
    <mergeCell ref="E239:F239"/>
    <mergeCell ref="E240:F240"/>
    <mergeCell ref="E241:F241"/>
    <mergeCell ref="E242:F242"/>
    <mergeCell ref="E243:F243"/>
    <mergeCell ref="E245:F245"/>
    <mergeCell ref="E246:F246"/>
    <mergeCell ref="E247:F247"/>
    <mergeCell ref="E227:F227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17:F217"/>
    <mergeCell ref="E218:F218"/>
    <mergeCell ref="E219:F219"/>
    <mergeCell ref="E221:F221"/>
    <mergeCell ref="E222:F222"/>
    <mergeCell ref="E223:F223"/>
    <mergeCell ref="E224:F224"/>
    <mergeCell ref="E225:F225"/>
    <mergeCell ref="E226:F226"/>
    <mergeCell ref="E207:F207"/>
    <mergeCell ref="E208:F208"/>
    <mergeCell ref="E209:F209"/>
    <mergeCell ref="E210:F210"/>
    <mergeCell ref="E211:F211"/>
    <mergeCell ref="E213:F213"/>
    <mergeCell ref="E214:F214"/>
    <mergeCell ref="E215:F215"/>
    <mergeCell ref="E216:F216"/>
    <mergeCell ref="E196:F196"/>
    <mergeCell ref="E198:F198"/>
    <mergeCell ref="E199:F199"/>
    <mergeCell ref="E200:F200"/>
    <mergeCell ref="E201:F201"/>
    <mergeCell ref="E202:F202"/>
    <mergeCell ref="E203:F203"/>
    <mergeCell ref="E204:F204"/>
    <mergeCell ref="E206:F206"/>
    <mergeCell ref="E186:F186"/>
    <mergeCell ref="E187:F187"/>
    <mergeCell ref="E188:F188"/>
    <mergeCell ref="F190:G190"/>
    <mergeCell ref="E191:F191"/>
    <mergeCell ref="E192:F192"/>
    <mergeCell ref="E193:F193"/>
    <mergeCell ref="E194:F194"/>
    <mergeCell ref="E195:F195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66:F166"/>
    <mergeCell ref="F168:G168"/>
    <mergeCell ref="E169:F169"/>
    <mergeCell ref="E170:F170"/>
    <mergeCell ref="E171:F171"/>
    <mergeCell ref="E172:F172"/>
    <mergeCell ref="E173:F173"/>
    <mergeCell ref="E174:F174"/>
    <mergeCell ref="E176:F176"/>
    <mergeCell ref="E156:F156"/>
    <mergeCell ref="E157:F157"/>
    <mergeCell ref="E158:F158"/>
    <mergeCell ref="E160:F160"/>
    <mergeCell ref="E161:F161"/>
    <mergeCell ref="E162:F162"/>
    <mergeCell ref="E163:F163"/>
    <mergeCell ref="E164:F164"/>
    <mergeCell ref="E165:F165"/>
    <mergeCell ref="E146:F146"/>
    <mergeCell ref="E147:F147"/>
    <mergeCell ref="E148:F148"/>
    <mergeCell ref="E149:F149"/>
    <mergeCell ref="E150:F150"/>
    <mergeCell ref="E151:F151"/>
    <mergeCell ref="E152:F152"/>
    <mergeCell ref="E154:F154"/>
    <mergeCell ref="E155:F155"/>
    <mergeCell ref="E135:F135"/>
    <mergeCell ref="E136:F136"/>
    <mergeCell ref="E137:F137"/>
    <mergeCell ref="E138:F138"/>
    <mergeCell ref="E140:F140"/>
    <mergeCell ref="E141:F141"/>
    <mergeCell ref="E142:F142"/>
    <mergeCell ref="E143:F143"/>
    <mergeCell ref="E144:F144"/>
    <mergeCell ref="E125:F125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15:F115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05:F105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4:F94"/>
    <mergeCell ref="E95:F95"/>
    <mergeCell ref="E96:F96"/>
    <mergeCell ref="E98:F98"/>
    <mergeCell ref="E99:F99"/>
    <mergeCell ref="E100:F100"/>
    <mergeCell ref="E102:F102"/>
    <mergeCell ref="E103:F103"/>
    <mergeCell ref="E104:F10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74:F74"/>
    <mergeCell ref="E75:F75"/>
    <mergeCell ref="E76:F76"/>
    <mergeCell ref="E77:F77"/>
    <mergeCell ref="E78:F78"/>
    <mergeCell ref="E80:F80"/>
    <mergeCell ref="E81:F81"/>
    <mergeCell ref="E82:F82"/>
    <mergeCell ref="E83:F83"/>
    <mergeCell ref="E62:F62"/>
    <mergeCell ref="E64:F64"/>
    <mergeCell ref="E65:F65"/>
    <mergeCell ref="E66:F66"/>
    <mergeCell ref="E67:F67"/>
    <mergeCell ref="E69:F69"/>
    <mergeCell ref="E70:F70"/>
    <mergeCell ref="E71:F71"/>
    <mergeCell ref="F73:G73"/>
    <mergeCell ref="E52:F52"/>
    <mergeCell ref="E53:F53"/>
    <mergeCell ref="E54:F54"/>
    <mergeCell ref="E55:F55"/>
    <mergeCell ref="E56:F56"/>
    <mergeCell ref="F58:G58"/>
    <mergeCell ref="E59:F59"/>
    <mergeCell ref="E60:F60"/>
    <mergeCell ref="E61:F61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20:F20"/>
    <mergeCell ref="E21:F21"/>
    <mergeCell ref="E22:F22"/>
    <mergeCell ref="E23:F23"/>
    <mergeCell ref="E24:F24"/>
    <mergeCell ref="E26:F26"/>
    <mergeCell ref="E27:F27"/>
    <mergeCell ref="G30:I30"/>
    <mergeCell ref="F32:G32"/>
    <mergeCell ref="E10:F10"/>
    <mergeCell ref="E11:F11"/>
    <mergeCell ref="E12:F12"/>
    <mergeCell ref="E13:F13"/>
    <mergeCell ref="E14:F14"/>
    <mergeCell ref="E15:F15"/>
    <mergeCell ref="E17:F17"/>
    <mergeCell ref="E18:F18"/>
    <mergeCell ref="E19:F19"/>
    <mergeCell ref="A1:J1"/>
    <mergeCell ref="A2:J2"/>
    <mergeCell ref="A3:J3"/>
    <mergeCell ref="A4:J4"/>
    <mergeCell ref="A5:J5"/>
    <mergeCell ref="A6:J6"/>
    <mergeCell ref="F7:G7"/>
    <mergeCell ref="E8:F8"/>
    <mergeCell ref="E9:F9"/>
  </mergeCells>
  <printOptions gridLines="1"/>
  <pageMargins left="0.51181102362204722" right="0.51181102362204722" top="0.78740157480314965" bottom="0.78740157480314965" header="0.31496062992125984" footer="0.31496062992125984"/>
  <pageSetup paperSize="8" fitToHeight="0" orientation="landscape" useFirstPageNumber="1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view="pageBreakPreview" zoomScaleNormal="100" workbookViewId="0"/>
  </sheetViews>
  <sheetFormatPr defaultRowHeight="15" x14ac:dyDescent="0.25"/>
  <cols>
    <col min="1" max="1025" width="8.7109375" customWidth="1"/>
  </cols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cronograma </vt:lpstr>
      <vt:lpstr>sintética ok</vt:lpstr>
      <vt:lpstr>Analitica OK </vt:lpstr>
      <vt:lpstr>Plan1</vt:lpstr>
      <vt:lpstr>'cronograma '!Area_de_impressao</vt:lpstr>
      <vt:lpstr>'sintética ok'!Area_de_impressao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rodrigo.barros</dc:creator>
  <dc:description/>
  <cp:lastModifiedBy>angelnata</cp:lastModifiedBy>
  <cp:revision>5</cp:revision>
  <cp:lastPrinted>2021-03-01T13:10:14Z</cp:lastPrinted>
  <dcterms:created xsi:type="dcterms:W3CDTF">2019-03-12T13:53:18Z</dcterms:created>
  <dcterms:modified xsi:type="dcterms:W3CDTF">2021-03-01T13:10:23Z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